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bookViews>
    <workbookView xWindow="0" yWindow="0" windowWidth="20730" windowHeight="11760" tabRatio="500"/>
  </bookViews>
  <sheets>
    <sheet name="Situation" sheetId="2" r:id="rId1"/>
    <sheet name="Solution" sheetId="1" r:id="rId2"/>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30" i="1" l="1"/>
  <c r="E30" i="1"/>
  <c r="F30" i="1"/>
  <c r="G30" i="1"/>
  <c r="H30" i="1"/>
  <c r="B32" i="1"/>
  <c r="D24" i="1"/>
  <c r="E24" i="1"/>
  <c r="F24" i="1"/>
  <c r="G24" i="1"/>
  <c r="H24" i="1"/>
  <c r="B26" i="1"/>
  <c r="G7" i="1"/>
  <c r="H7" i="1"/>
  <c r="G8" i="1"/>
  <c r="H8" i="1"/>
  <c r="G9" i="1"/>
  <c r="F9" i="1"/>
  <c r="H9" i="1"/>
  <c r="G10" i="1"/>
  <c r="F10" i="1"/>
  <c r="H10" i="1"/>
  <c r="G11" i="1"/>
  <c r="F11" i="1"/>
  <c r="H11" i="1"/>
  <c r="G12" i="1"/>
  <c r="F12" i="1"/>
  <c r="H12" i="1"/>
  <c r="G13" i="1"/>
  <c r="F13" i="1"/>
  <c r="H13" i="1"/>
  <c r="H14" i="1"/>
  <c r="C7" i="1"/>
  <c r="D7" i="1"/>
  <c r="C8" i="1"/>
  <c r="D8" i="1"/>
  <c r="C9" i="1"/>
  <c r="B9" i="1"/>
  <c r="D9" i="1"/>
  <c r="C10" i="1"/>
  <c r="B10" i="1"/>
  <c r="D10" i="1"/>
  <c r="C11" i="1"/>
  <c r="B11" i="1"/>
  <c r="D11" i="1"/>
  <c r="C12" i="1"/>
  <c r="B12" i="1"/>
  <c r="D12" i="1"/>
  <c r="C13" i="1"/>
  <c r="B13" i="1"/>
  <c r="D13" i="1"/>
  <c r="D14" i="1"/>
</calcChain>
</file>

<file path=xl/comments1.xml><?xml version="1.0" encoding="utf-8"?>
<comments xmlns="http://schemas.openxmlformats.org/spreadsheetml/2006/main">
  <authors>
    <author>Bolivar Solorzano</author>
  </authors>
  <commentList>
    <comment ref="B3" authorId="0" shapeId="0">
      <text>
        <r>
          <rPr>
            <b/>
            <sz val="9"/>
            <color indexed="81"/>
            <rFont val="Tahoma"/>
            <family val="2"/>
          </rPr>
          <t>Bolivar Solorzano:</t>
        </r>
        <r>
          <rPr>
            <sz val="9"/>
            <color indexed="81"/>
            <rFont val="Tahoma"/>
            <family val="2"/>
          </rPr>
          <t xml:space="preserve">
This is given in the problem statement.</t>
        </r>
      </text>
    </comment>
    <comment ref="F5" authorId="0" shapeId="0">
      <text>
        <r>
          <rPr>
            <b/>
            <sz val="9"/>
            <color indexed="81"/>
            <rFont val="Tahoma"/>
            <family val="2"/>
          </rPr>
          <t>Bolivar Solorzano:</t>
        </r>
        <r>
          <rPr>
            <sz val="9"/>
            <color indexed="81"/>
            <rFont val="Tahoma"/>
            <family val="2"/>
          </rPr>
          <t xml:space="preserve">
Calculations use the same logic as explained in the comments for Project A.</t>
        </r>
      </text>
    </comment>
    <comment ref="C6" authorId="0" shapeId="0">
      <text>
        <r>
          <rPr>
            <b/>
            <sz val="9"/>
            <color indexed="81"/>
            <rFont val="Tahoma"/>
            <family val="2"/>
          </rPr>
          <t>Bolivar Solorzano:</t>
        </r>
        <r>
          <rPr>
            <sz val="9"/>
            <color indexed="81"/>
            <rFont val="Tahoma"/>
            <family val="2"/>
          </rPr>
          <t xml:space="preserve">
This is the discount factor for each period, using the basic formula.</t>
        </r>
      </text>
    </comment>
    <comment ref="D6" authorId="0" shapeId="0">
      <text>
        <r>
          <rPr>
            <b/>
            <sz val="9"/>
            <color indexed="81"/>
            <rFont val="Tahoma"/>
            <family val="2"/>
          </rPr>
          <t>Bolivar Solorzano:</t>
        </r>
        <r>
          <rPr>
            <sz val="9"/>
            <color indexed="81"/>
            <rFont val="Tahoma"/>
            <family val="2"/>
          </rPr>
          <t xml:space="preserve">
This is the result of multiplying the cash flow for each period by the corresponding discount factor.</t>
        </r>
      </text>
    </comment>
    <comment ref="B7" authorId="0" shapeId="0">
      <text>
        <r>
          <rPr>
            <b/>
            <sz val="9"/>
            <color indexed="81"/>
            <rFont val="Tahoma"/>
            <family val="2"/>
          </rPr>
          <t>Bolivar Solorzano:</t>
        </r>
        <r>
          <rPr>
            <sz val="9"/>
            <color indexed="81"/>
            <rFont val="Tahoma"/>
            <family val="2"/>
          </rPr>
          <t xml:space="preserve">
The problem statement indicates that this is the initial investment in the project.  Notice the negative sign.</t>
        </r>
      </text>
    </comment>
    <comment ref="B8" authorId="0" shapeId="0">
      <text>
        <r>
          <rPr>
            <b/>
            <sz val="9"/>
            <color indexed="81"/>
            <rFont val="Tahoma"/>
            <family val="2"/>
          </rPr>
          <t>Bolivar Solorzano:</t>
        </r>
        <r>
          <rPr>
            <sz val="9"/>
            <color indexed="81"/>
            <rFont val="Tahoma"/>
            <family val="2"/>
          </rPr>
          <t xml:space="preserve">
The problem statement indicates that this is the net cash flow expected for year 1.</t>
        </r>
      </text>
    </comment>
    <comment ref="B9" authorId="0" shapeId="0">
      <text>
        <r>
          <rPr>
            <b/>
            <sz val="9"/>
            <color indexed="81"/>
            <rFont val="Tahoma"/>
            <family val="2"/>
          </rPr>
          <t>Bolivar Solorzano:</t>
        </r>
        <r>
          <rPr>
            <sz val="9"/>
            <color indexed="81"/>
            <rFont val="Tahoma"/>
            <family val="2"/>
          </rPr>
          <t xml:space="preserve">
The problem statement indicates that the net cash flow expected for year one will then increase at a 2% annual rate up to year 6.  Thus, the expected net cash flow for year 2 will be 100000 + 100000 * 2% = 102000, the net cash flow for year 3 will be 102000 + 102000 * 2% = 104040, and so on.</t>
        </r>
      </text>
    </comment>
    <comment ref="A13" authorId="0" shapeId="0">
      <text>
        <r>
          <rPr>
            <b/>
            <sz val="9"/>
            <color indexed="81"/>
            <rFont val="Tahoma"/>
            <family val="2"/>
          </rPr>
          <t>Bolivar Solorzano:</t>
        </r>
        <r>
          <rPr>
            <sz val="9"/>
            <color indexed="81"/>
            <rFont val="Tahoma"/>
            <family val="2"/>
          </rPr>
          <t xml:space="preserve">
The problem statement indicates that the time frame for analysing the projects is 6 years.</t>
        </r>
      </text>
    </comment>
    <comment ref="D14" authorId="0" shapeId="0">
      <text>
        <r>
          <rPr>
            <b/>
            <sz val="9"/>
            <color indexed="81"/>
            <rFont val="Tahoma"/>
            <family val="2"/>
          </rPr>
          <t>Bolivar Solorzano:</t>
        </r>
        <r>
          <rPr>
            <sz val="9"/>
            <color indexed="81"/>
            <rFont val="Tahoma"/>
            <family val="2"/>
          </rPr>
          <t xml:space="preserve">
This is the sum of all the present values, which is the Net Present Value.</t>
        </r>
      </text>
    </comment>
    <comment ref="B26" authorId="0" shapeId="0">
      <text>
        <r>
          <rPr>
            <b/>
            <sz val="9"/>
            <color indexed="81"/>
            <rFont val="Tahoma"/>
            <charset val="1"/>
          </rPr>
          <t>Bolivar Solorzano:</t>
        </r>
        <r>
          <rPr>
            <sz val="9"/>
            <color indexed="81"/>
            <rFont val="Tahoma"/>
            <charset val="1"/>
          </rPr>
          <t xml:space="preserve">
The financial formula in Excel calculates the present value of a series of future values.  That is, it will give you the present values of the cash flows from year 1 to year 6.  Thus, to calculate the NPV you then have to add the value at year 0 to the value obtained from the financial formula.</t>
        </r>
      </text>
    </comment>
    <comment ref="B37" authorId="0" shapeId="0">
      <text>
        <r>
          <rPr>
            <b/>
            <sz val="9"/>
            <color indexed="81"/>
            <rFont val="Tahoma"/>
            <charset val="1"/>
          </rPr>
          <t>Bolivar Solorzano:</t>
        </r>
        <r>
          <rPr>
            <sz val="9"/>
            <color indexed="81"/>
            <rFont val="Tahoma"/>
            <charset val="1"/>
          </rPr>
          <t xml:space="preserve">
The analysis is performed at a particular given discount rate.  At a different discount rate, the results would be different.  Projects with higher NPV's are to be preferred over projects with lower NPV´s.</t>
        </r>
      </text>
    </comment>
  </commentList>
</comments>
</file>

<file path=xl/sharedStrings.xml><?xml version="1.0" encoding="utf-8"?>
<sst xmlns="http://schemas.openxmlformats.org/spreadsheetml/2006/main" count="48" uniqueCount="39">
  <si>
    <t>Year</t>
  </si>
  <si>
    <t>Cash Flow</t>
  </si>
  <si>
    <t>PV</t>
  </si>
  <si>
    <t>Discount Factor</t>
  </si>
  <si>
    <t>DISCOUNT RATE</t>
  </si>
  <si>
    <t>Solution using the cash flow discount formulas:</t>
  </si>
  <si>
    <t>Cash flow</t>
  </si>
  <si>
    <t>NPV</t>
  </si>
  <si>
    <t>Discount rate:</t>
  </si>
  <si>
    <t>Solution using Excel's financial formula for net present value:</t>
  </si>
  <si>
    <t>Answers to questions:</t>
  </si>
  <si>
    <t>Example of cash flow and NPV analysis:</t>
  </si>
  <si>
    <t>Situation:</t>
  </si>
  <si>
    <t>An investor is trying to decide in which one of two independent but similar projects would be better to invest.  The discount rate to be used for analysing the projects is 3%.  The time frame for analysing the projects is 6 years.</t>
  </si>
  <si>
    <t>Project A will require an initial investment of $290,000 (to be done in year 0).  Based on the results of several studies, the projections are that this project will have a net cash flow of $100,000 in year 1, and it will increase at a 2% rate per year up to year 6.</t>
  </si>
  <si>
    <t>Project B will require an initial investment of $330,000 (to be done in year 0).  Based on the results of several studies, the projections are that this project will have a net cash flow of $100,000 in year 1, and it will increase at a 3% rate per year up to year 6.</t>
  </si>
  <si>
    <t>Based on the expected cash flows for each project, answer the following questions:</t>
  </si>
  <si>
    <t>1. What is the NPV of Project A.</t>
  </si>
  <si>
    <t>2. What is the NPV of Project B.</t>
  </si>
  <si>
    <t>3. Which project would be a better investment? Why?</t>
  </si>
  <si>
    <t>Basic concepts and explanations:</t>
  </si>
  <si>
    <t>Cash flow models and NPV analysis are very useful tools to help investors decide on the best investment opportunities.  It usually happens that an investor has to decide between two or more projects (investments) in order to select the best opportunities.  The expected financial behavior and conditions of a project, normally based on the results of several studies (market, technical, organizational, etc.), can be translated into a cash flow model.  This model will represent the periodic cash coming in and out of the project over the time frame in which the project is to be analyzed.  Then, using the time value of money concepts and formulas, the Net Present Value (NPV) of a project (investement) can be calculated and used to compare the project against others.  Based on these NPV values for several projects, those with negative NPV’s would be rejected and those with higher NPV’s would be preferred over those with lower NPV’s.</t>
  </si>
  <si>
    <t>Remember that to obtain the present value of a future value, you need to multiply the future value by the corresponding discount factor:</t>
  </si>
  <si>
    <t>The basic formula is:</t>
  </si>
  <si>
    <r>
      <t>P</t>
    </r>
    <r>
      <rPr>
        <vertAlign val="subscript"/>
        <sz val="11"/>
        <color theme="1"/>
        <rFont val="Calibri"/>
        <family val="2"/>
        <scheme val="minor"/>
      </rPr>
      <t>n</t>
    </r>
    <r>
      <rPr>
        <sz val="11"/>
        <color theme="1"/>
        <rFont val="Calibri"/>
        <family val="2"/>
        <scheme val="minor"/>
      </rPr>
      <t> =  F</t>
    </r>
    <r>
      <rPr>
        <vertAlign val="subscript"/>
        <sz val="11"/>
        <color theme="1"/>
        <rFont val="Calibri"/>
        <family val="2"/>
        <scheme val="minor"/>
      </rPr>
      <t>n</t>
    </r>
    <r>
      <rPr>
        <sz val="11"/>
        <color theme="1"/>
        <rFont val="Calibri"/>
        <family val="2"/>
        <scheme val="minor"/>
      </rPr>
      <t> * (1/ ( 1+i)</t>
    </r>
    <r>
      <rPr>
        <vertAlign val="superscript"/>
        <sz val="11"/>
        <color theme="1"/>
        <rFont val="Calibri"/>
        <family val="2"/>
        <scheme val="minor"/>
      </rPr>
      <t>n </t>
    </r>
    <r>
      <rPr>
        <sz val="11"/>
        <color theme="1"/>
        <rFont val="Calibri"/>
        <family val="2"/>
        <scheme val="minor"/>
      </rPr>
      <t>), where: </t>
    </r>
    <r>
      <rPr>
        <vertAlign val="subscript"/>
        <sz val="11"/>
        <color theme="1"/>
        <rFont val="Calibri"/>
        <family val="2"/>
        <scheme val="minor"/>
      </rPr>
      <t>;</t>
    </r>
  </si>
  <si>
    <r>
      <t>  </t>
    </r>
    <r>
      <rPr>
        <sz val="11"/>
        <color theme="1"/>
        <rFont val="Calibri"/>
        <family val="2"/>
        <scheme val="minor"/>
      </rPr>
      <t>P= present value; F = future value ; i =  the discount rate; and n = the year</t>
    </r>
  </si>
  <si>
    <r>
      <t>Notice that  (1/ ( 1+i)</t>
    </r>
    <r>
      <rPr>
        <vertAlign val="superscript"/>
        <sz val="11"/>
        <color theme="1"/>
        <rFont val="Calibri"/>
        <family val="2"/>
        <scheme val="minor"/>
      </rPr>
      <t>n </t>
    </r>
    <r>
      <rPr>
        <sz val="11"/>
        <color theme="1"/>
        <rFont val="Calibri"/>
        <family val="2"/>
        <scheme val="minor"/>
      </rPr>
      <t>) is the discount factor.  Also notice that for year 0 (which is already the “present”), the discount factor is equal to 1, since 1/ ( 1+i)</t>
    </r>
    <r>
      <rPr>
        <vertAlign val="superscript"/>
        <sz val="11"/>
        <color theme="1"/>
        <rFont val="Calibri"/>
        <family val="2"/>
        <scheme val="minor"/>
      </rPr>
      <t>0 </t>
    </r>
    <r>
      <rPr>
        <sz val="11"/>
        <color theme="1"/>
        <rFont val="Calibri"/>
        <family val="2"/>
        <scheme val="minor"/>
      </rPr>
      <t>= 1</t>
    </r>
  </si>
  <si>
    <t>Then, the Net Present Value (NPV) will be the sum of all the discounted cash flows (that is, that have been converted to present values using the above formula).</t>
  </si>
  <si>
    <t>Particular care must be given to the proper signs for the numbers that represent the cash flows.  Remember that investments, expenses, etc. have negative signs; and incomes, etc. have positive signs.  This must be considered when adding the cash flows to obtain the NPV.</t>
  </si>
  <si>
    <t>These numerical problems represent scenarios of expected outcomes, based on the studies performed for analysing the feasibility of a project.  Please keep in mind that, in the problems provided in the course for exercises and examples, the data items are given and the solution that correctly corresponds to the given conditions for the problem is unique.  Therefore, the answer to each question is either correct or incorrect.</t>
  </si>
  <si>
    <t>Even though simple problems can be solved with just a hand held calculator, it is easier and more useful for more difficult situations to solve them using an Excel spreadsheet.  With Excel, you can either use the basic formulas for the time value of money, or you can use the financial functions that Excel has available.  Both ways of solving the problem are shown next in the “Solution” tab, watch for comments in some cells.</t>
  </si>
  <si>
    <t>Project A</t>
  </si>
  <si>
    <t>Project B</t>
  </si>
  <si>
    <t>Project A:</t>
  </si>
  <si>
    <t>Project B:</t>
  </si>
  <si>
    <t>The NPV of Project A is $278567</t>
  </si>
  <si>
    <t>The NPV of Project B is $252524</t>
  </si>
  <si>
    <t>At a 3% discount rate, Project A is a better investment because it has a higher NPV than Project B.</t>
  </si>
  <si>
    <t>Even though it is not the most convenient way, the above calculations could also have been done "by hand", with a calculator.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</si>
</sst>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00_);[Red]\(&quot;$&quot;#,##0.00\)"/>
    <numFmt numFmtId="165" formatCode="0.000"/>
  </numFmts>
  <fonts count="19" x14ac:knownFonts="1">
    <font>
      <sz val="12"/>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indexed="206"/>
      <name val="Calibri"/>
      <family val="2"/>
    </font>
    <font>
      <b/>
      <sz val="14"/>
      <color theme="1"/>
      <name val="Calibri"/>
      <scheme val="minor"/>
    </font>
    <font>
      <b/>
      <sz val="14"/>
      <color theme="1"/>
      <name val="Calibri"/>
      <family val="2"/>
      <scheme val="minor"/>
    </font>
    <font>
      <sz val="12"/>
      <color theme="1"/>
      <name val="Calibri"/>
      <family val="2"/>
    </font>
    <font>
      <b/>
      <sz val="12"/>
      <color theme="1"/>
      <name val="Calibri"/>
      <family val="2"/>
      <scheme val="minor"/>
    </font>
    <font>
      <b/>
      <u/>
      <sz val="12"/>
      <color theme="1"/>
      <name val="Calibri"/>
      <family val="2"/>
      <scheme val="minor"/>
    </font>
    <font>
      <u/>
      <sz val="12"/>
      <color theme="1"/>
      <name val="Calibri"/>
      <family val="2"/>
      <scheme val="minor"/>
    </font>
    <font>
      <b/>
      <sz val="11"/>
      <color theme="1"/>
      <name val="Calibri"/>
      <family val="2"/>
      <scheme val="minor"/>
    </font>
    <font>
      <b/>
      <u/>
      <sz val="11"/>
      <color theme="1"/>
      <name val="Calibri"/>
      <family val="2"/>
      <scheme val="minor"/>
    </font>
    <font>
      <vertAlign val="subscript"/>
      <sz val="11"/>
      <color theme="1"/>
      <name val="Calibri"/>
      <family val="2"/>
      <scheme val="minor"/>
    </font>
    <font>
      <vertAlign val="superscript"/>
      <sz val="11"/>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2">
    <fill>
      <patternFill patternType="none"/>
    </fill>
    <fill>
      <patternFill patternType="gray125"/>
    </fill>
  </fills>
  <borders count="13">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s>
  <cellStyleXfs count="2">
    <xf numFmtId="0" fontId="0" fillId="0" borderId="0"/>
    <xf numFmtId="9" fontId="3" fillId="0" borderId="0" applyFont="0" applyFill="0" applyBorder="0" applyAlignment="0" applyProtection="0"/>
  </cellStyleXfs>
  <cellXfs count="45">
    <xf numFmtId="0" fontId="0" fillId="0" borderId="0" xfId="0"/>
    <xf numFmtId="164" fontId="0" fillId="0" borderId="0" xfId="0" applyNumberFormat="1"/>
    <xf numFmtId="0" fontId="4" fillId="0" borderId="0" xfId="0" applyFont="1"/>
    <xf numFmtId="9" fontId="0" fillId="0" borderId="0" xfId="1" applyFont="1"/>
    <xf numFmtId="0" fontId="5" fillId="0" borderId="0" xfId="0" applyFont="1" applyAlignment="1">
      <alignment horizontal="center"/>
    </xf>
    <xf numFmtId="2" fontId="5" fillId="0" borderId="0" xfId="0" applyNumberFormat="1" applyFont="1" applyAlignment="1">
      <alignment horizontal="center"/>
    </xf>
    <xf numFmtId="1" fontId="5" fillId="0" borderId="0" xfId="0" applyNumberFormat="1" applyFont="1" applyAlignment="1">
      <alignment horizontal="center"/>
    </xf>
    <xf numFmtId="0" fontId="0" fillId="0" borderId="10" xfId="0" applyBorder="1"/>
    <xf numFmtId="0" fontId="0" fillId="0" borderId="10" xfId="0" applyBorder="1" applyAlignment="1">
      <alignment horizontal="center"/>
    </xf>
    <xf numFmtId="164" fontId="0" fillId="0" borderId="10" xfId="0" applyNumberFormat="1" applyBorder="1" applyAlignment="1">
      <alignment horizontal="center"/>
    </xf>
    <xf numFmtId="1" fontId="0" fillId="0" borderId="10" xfId="0" applyNumberFormat="1" applyBorder="1"/>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0" fillId="0" borderId="7" xfId="0" applyFont="1" applyFill="1" applyBorder="1" applyAlignment="1">
      <alignment horizontal="center"/>
    </xf>
    <xf numFmtId="0" fontId="0" fillId="0" borderId="8" xfId="0" applyFont="1" applyFill="1" applyBorder="1" applyAlignment="1">
      <alignment horizontal="center"/>
    </xf>
    <xf numFmtId="165" fontId="7" fillId="0" borderId="8" xfId="0" applyNumberFormat="1" applyFont="1" applyFill="1" applyBorder="1" applyAlignment="1">
      <alignment horizontal="center"/>
    </xf>
    <xf numFmtId="1" fontId="0" fillId="0" borderId="8" xfId="0" applyNumberFormat="1" applyFont="1" applyFill="1" applyBorder="1" applyAlignment="1">
      <alignment horizontal="center"/>
    </xf>
    <xf numFmtId="2" fontId="0" fillId="0" borderId="8" xfId="0" applyNumberFormat="1" applyFont="1" applyFill="1" applyBorder="1" applyAlignment="1">
      <alignment horizontal="center"/>
    </xf>
    <xf numFmtId="0" fontId="0" fillId="0" borderId="9" xfId="0" applyNumberFormat="1" applyFont="1" applyFill="1" applyBorder="1" applyAlignment="1">
      <alignment horizontal="center"/>
    </xf>
    <xf numFmtId="1" fontId="0" fillId="0" borderId="10" xfId="0" applyNumberFormat="1" applyFont="1" applyFill="1" applyBorder="1" applyAlignment="1">
      <alignment horizontal="center"/>
    </xf>
    <xf numFmtId="165" fontId="7" fillId="0" borderId="10" xfId="0" applyNumberFormat="1" applyFont="1" applyFill="1" applyBorder="1" applyAlignment="1">
      <alignment horizontal="center"/>
    </xf>
    <xf numFmtId="2" fontId="0" fillId="0" borderId="10" xfId="0" applyNumberFormat="1" applyFont="1" applyFill="1" applyBorder="1" applyAlignment="1">
      <alignment horizontal="center"/>
    </xf>
    <xf numFmtId="0" fontId="0" fillId="0" borderId="10" xfId="0" applyFont="1" applyFill="1" applyBorder="1" applyAlignment="1">
      <alignment horizontal="center"/>
    </xf>
    <xf numFmtId="0" fontId="0" fillId="0" borderId="9" xfId="0" applyFont="1" applyFill="1" applyBorder="1" applyAlignment="1">
      <alignment horizontal="center"/>
    </xf>
    <xf numFmtId="0" fontId="0" fillId="0" borderId="11" xfId="0" applyFont="1" applyFill="1" applyBorder="1" applyAlignment="1">
      <alignment horizontal="center"/>
    </xf>
    <xf numFmtId="0" fontId="0" fillId="0" borderId="12" xfId="0" applyFont="1" applyFill="1" applyBorder="1" applyAlignment="1">
      <alignment horizontal="center"/>
    </xf>
    <xf numFmtId="0" fontId="6" fillId="0" borderId="12" xfId="0" applyFont="1" applyFill="1" applyBorder="1" applyAlignment="1">
      <alignment horizontal="center"/>
    </xf>
    <xf numFmtId="1" fontId="6" fillId="0" borderId="12" xfId="0" applyNumberFormat="1" applyFont="1" applyFill="1" applyBorder="1" applyAlignment="1">
      <alignment horizontal="center"/>
    </xf>
    <xf numFmtId="2" fontId="0" fillId="0" borderId="12" xfId="0" applyNumberFormat="1" applyFont="1" applyFill="1" applyBorder="1" applyAlignment="1">
      <alignment horizontal="center"/>
    </xf>
    <xf numFmtId="0" fontId="8" fillId="0" borderId="10" xfId="0" applyFont="1" applyBorder="1" applyAlignment="1">
      <alignment horizontal="right"/>
    </xf>
    <xf numFmtId="1" fontId="8" fillId="0" borderId="10" xfId="0" applyNumberFormat="1" applyFont="1" applyBorder="1"/>
    <xf numFmtId="0" fontId="8" fillId="0" borderId="10" xfId="0" applyFont="1" applyBorder="1"/>
    <xf numFmtId="0" fontId="9" fillId="0" borderId="0" xfId="0" applyFont="1"/>
    <xf numFmtId="0" fontId="8" fillId="0" borderId="0" xfId="0" applyFont="1"/>
    <xf numFmtId="0" fontId="10" fillId="0" borderId="0" xfId="0" applyFont="1" applyAlignment="1">
      <alignment horizontal="left"/>
    </xf>
    <xf numFmtId="0" fontId="12" fillId="0" borderId="0" xfId="0" applyFont="1" applyAlignment="1">
      <alignment vertical="center" wrapText="1"/>
    </xf>
    <xf numFmtId="0" fontId="0" fillId="0" borderId="0" xfId="0" applyAlignment="1">
      <alignment wrapText="1"/>
    </xf>
    <xf numFmtId="0" fontId="11" fillId="0" borderId="0" xfId="0" applyFont="1" applyAlignment="1">
      <alignment vertical="center" wrapText="1"/>
    </xf>
    <xf numFmtId="0" fontId="2" fillId="0" borderId="0" xfId="0" applyFont="1" applyAlignment="1">
      <alignment vertical="center" wrapText="1"/>
    </xf>
    <xf numFmtId="0" fontId="14" fillId="0" borderId="0" xfId="0" applyFont="1" applyAlignment="1">
      <alignment vertical="center" wrapText="1"/>
    </xf>
    <xf numFmtId="0" fontId="0" fillId="0" borderId="5"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cellXfs>
  <cellStyles count="2">
    <cellStyle name="Normal" xfId="0" builtinId="0"/>
    <cellStyle name="Porcentaje" xfId="1" builtinId="5"/>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tabSelected="1" zoomScaleNormal="100" workbookViewId="0">
      <selection activeCell="A28" sqref="A28"/>
    </sheetView>
  </sheetViews>
  <sheetFormatPr baseColWidth="10" defaultRowHeight="15.75" x14ac:dyDescent="0.25"/>
  <cols>
    <col min="1" max="1" width="132" style="36" customWidth="1"/>
    <col min="2" max="16384" width="11" style="36"/>
  </cols>
  <sheetData>
    <row r="1" spans="1:1" x14ac:dyDescent="0.25">
      <c r="A1" s="35" t="s">
        <v>11</v>
      </c>
    </row>
    <row r="2" spans="1:1" x14ac:dyDescent="0.25">
      <c r="A2" s="37" t="s">
        <v>12</v>
      </c>
    </row>
    <row r="3" spans="1:1" ht="30" x14ac:dyDescent="0.25">
      <c r="A3" s="38" t="s">
        <v>13</v>
      </c>
    </row>
    <row r="4" spans="1:1" ht="30" x14ac:dyDescent="0.25">
      <c r="A4" s="38" t="s">
        <v>14</v>
      </c>
    </row>
    <row r="5" spans="1:1" ht="30" x14ac:dyDescent="0.25">
      <c r="A5" s="38" t="s">
        <v>15</v>
      </c>
    </row>
    <row r="6" spans="1:1" x14ac:dyDescent="0.25">
      <c r="A6" s="38"/>
    </row>
    <row r="7" spans="1:1" x14ac:dyDescent="0.25">
      <c r="A7" s="38" t="s">
        <v>16</v>
      </c>
    </row>
    <row r="8" spans="1:1" x14ac:dyDescent="0.25">
      <c r="A8" s="38" t="s">
        <v>17</v>
      </c>
    </row>
    <row r="9" spans="1:1" x14ac:dyDescent="0.25">
      <c r="A9" s="38" t="s">
        <v>18</v>
      </c>
    </row>
    <row r="10" spans="1:1" x14ac:dyDescent="0.25">
      <c r="A10" s="38" t="s">
        <v>19</v>
      </c>
    </row>
    <row r="11" spans="1:1" x14ac:dyDescent="0.25">
      <c r="A11" s="38"/>
    </row>
    <row r="12" spans="1:1" x14ac:dyDescent="0.25">
      <c r="A12" s="35" t="s">
        <v>20</v>
      </c>
    </row>
    <row r="13" spans="1:1" ht="90" x14ac:dyDescent="0.25">
      <c r="A13" s="38" t="s">
        <v>21</v>
      </c>
    </row>
    <row r="14" spans="1:1" x14ac:dyDescent="0.25">
      <c r="A14" s="38"/>
    </row>
    <row r="15" spans="1:1" x14ac:dyDescent="0.25">
      <c r="A15" s="38" t="s">
        <v>22</v>
      </c>
    </row>
    <row r="16" spans="1:1" x14ac:dyDescent="0.25">
      <c r="A16" s="38" t="s">
        <v>23</v>
      </c>
    </row>
    <row r="17" spans="1:1" ht="18.75" x14ac:dyDescent="0.25">
      <c r="A17" s="38" t="s">
        <v>24</v>
      </c>
    </row>
    <row r="18" spans="1:1" ht="17.25" x14ac:dyDescent="0.25">
      <c r="A18" s="39" t="s">
        <v>25</v>
      </c>
    </row>
    <row r="19" spans="1:1" ht="17.25" x14ac:dyDescent="0.25">
      <c r="A19" s="38" t="s">
        <v>26</v>
      </c>
    </row>
    <row r="20" spans="1:1" x14ac:dyDescent="0.25">
      <c r="A20" s="38" t="s">
        <v>27</v>
      </c>
    </row>
    <row r="21" spans="1:1" ht="30" x14ac:dyDescent="0.25">
      <c r="A21" s="38" t="s">
        <v>28</v>
      </c>
    </row>
    <row r="22" spans="1:1" x14ac:dyDescent="0.25">
      <c r="A22" s="38"/>
    </row>
    <row r="23" spans="1:1" ht="45" x14ac:dyDescent="0.25">
      <c r="A23" s="38" t="s">
        <v>29</v>
      </c>
    </row>
    <row r="24" spans="1:1" ht="45" x14ac:dyDescent="0.25">
      <c r="A24" s="38" t="s">
        <v>30</v>
      </c>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workbookViewId="0">
      <selection activeCell="A17" sqref="A17"/>
    </sheetView>
  </sheetViews>
  <sheetFormatPr baseColWidth="10" defaultRowHeight="15.75" x14ac:dyDescent="0.25"/>
  <cols>
    <col min="1" max="1" width="14.125" customWidth="1"/>
    <col min="2" max="2" width="11.875" customWidth="1"/>
    <col min="3" max="3" width="13.625" customWidth="1"/>
    <col min="4" max="4" width="9.375" customWidth="1"/>
    <col min="5" max="5" width="11.375" customWidth="1"/>
    <col min="6" max="6" width="10.125" customWidth="1"/>
    <col min="7" max="7" width="15" customWidth="1"/>
    <col min="8" max="8" width="11.375" customWidth="1"/>
    <col min="9" max="9" width="4.125" customWidth="1"/>
  </cols>
  <sheetData>
    <row r="1" spans="1:9" x14ac:dyDescent="0.25">
      <c r="A1" s="32" t="s">
        <v>5</v>
      </c>
    </row>
    <row r="3" spans="1:9" x14ac:dyDescent="0.25">
      <c r="A3" t="s">
        <v>4</v>
      </c>
      <c r="B3" s="3">
        <v>0.03</v>
      </c>
    </row>
    <row r="4" spans="1:9" ht="16.5" thickBot="1" x14ac:dyDescent="0.3"/>
    <row r="5" spans="1:9" ht="19.5" thickBot="1" x14ac:dyDescent="0.3">
      <c r="A5" s="40" t="s">
        <v>0</v>
      </c>
      <c r="B5" s="42" t="s">
        <v>31</v>
      </c>
      <c r="C5" s="43"/>
      <c r="D5" s="43"/>
      <c r="E5" s="44"/>
      <c r="F5" s="42" t="s">
        <v>32</v>
      </c>
      <c r="G5" s="43"/>
      <c r="H5" s="43"/>
      <c r="I5" s="44"/>
    </row>
    <row r="6" spans="1:9" ht="16.5" thickBot="1" x14ac:dyDescent="0.3">
      <c r="A6" s="41"/>
      <c r="B6" s="11" t="s">
        <v>1</v>
      </c>
      <c r="C6" s="12" t="s">
        <v>3</v>
      </c>
      <c r="D6" s="12" t="s">
        <v>2</v>
      </c>
      <c r="E6" s="11"/>
      <c r="F6" s="12" t="s">
        <v>1</v>
      </c>
      <c r="G6" s="12" t="s">
        <v>3</v>
      </c>
      <c r="H6" s="12" t="s">
        <v>2</v>
      </c>
      <c r="I6" s="11"/>
    </row>
    <row r="7" spans="1:9" x14ac:dyDescent="0.25">
      <c r="A7" s="13">
        <v>0</v>
      </c>
      <c r="B7" s="14">
        <v>-290000</v>
      </c>
      <c r="C7" s="15">
        <f>1/(1+$B$3)^$A$7</f>
        <v>1</v>
      </c>
      <c r="D7" s="16">
        <f>C7*B7</f>
        <v>-290000</v>
      </c>
      <c r="E7" s="17"/>
      <c r="F7" s="14">
        <v>-330000</v>
      </c>
      <c r="G7" s="15">
        <f>1/(1+$B$3)^$A$7</f>
        <v>1</v>
      </c>
      <c r="H7" s="16">
        <f>G7*F7</f>
        <v>-330000</v>
      </c>
      <c r="I7" s="17"/>
    </row>
    <row r="8" spans="1:9" x14ac:dyDescent="0.25">
      <c r="A8" s="18">
        <v>1</v>
      </c>
      <c r="B8" s="19">
        <v>100000</v>
      </c>
      <c r="C8" s="20">
        <f>1/(1+$B$3)^$A$8</f>
        <v>0.970873786407767</v>
      </c>
      <c r="D8" s="19">
        <f t="shared" ref="D8:D13" si="0">C8*B8</f>
        <v>97087.378640776704</v>
      </c>
      <c r="E8" s="21"/>
      <c r="F8" s="22">
        <v>100000</v>
      </c>
      <c r="G8" s="20">
        <f>1/(1+$B$3)^$A$8</f>
        <v>0.970873786407767</v>
      </c>
      <c r="H8" s="19">
        <f t="shared" ref="H8:H13" si="1">G8*F8</f>
        <v>97087.378640776704</v>
      </c>
      <c r="I8" s="21"/>
    </row>
    <row r="9" spans="1:9" x14ac:dyDescent="0.25">
      <c r="A9" s="18">
        <v>2</v>
      </c>
      <c r="B9" s="19">
        <f>B8+0.02*B8</f>
        <v>102000</v>
      </c>
      <c r="C9" s="20">
        <f>1/(1+$B$3)^$A$9</f>
        <v>0.94259590913375435</v>
      </c>
      <c r="D9" s="19">
        <f t="shared" si="0"/>
        <v>96144.782731642947</v>
      </c>
      <c r="E9" s="21"/>
      <c r="F9" s="19">
        <f>F8+0.03*F8</f>
        <v>103000</v>
      </c>
      <c r="G9" s="20">
        <f>1/(1+$B$3)^$A$9</f>
        <v>0.94259590913375435</v>
      </c>
      <c r="H9" s="19">
        <f t="shared" si="1"/>
        <v>97087.378640776704</v>
      </c>
      <c r="I9" s="21"/>
    </row>
    <row r="10" spans="1:9" x14ac:dyDescent="0.25">
      <c r="A10" s="18">
        <v>3</v>
      </c>
      <c r="B10" s="19">
        <f t="shared" ref="B10:B13" si="2">B9+0.02*B9</f>
        <v>104040</v>
      </c>
      <c r="C10" s="20">
        <f>1/(1+$B$3)^$A$10</f>
        <v>0.91514165935315961</v>
      </c>
      <c r="D10" s="19">
        <f t="shared" si="0"/>
        <v>95211.338239102726</v>
      </c>
      <c r="E10" s="21"/>
      <c r="F10" s="19">
        <f t="shared" ref="F10:F13" si="3">F9+0.03*F9</f>
        <v>106090</v>
      </c>
      <c r="G10" s="20">
        <f>1/(1+$B$3)^$A$10</f>
        <v>0.91514165935315961</v>
      </c>
      <c r="H10" s="19">
        <f t="shared" si="1"/>
        <v>97087.378640776704</v>
      </c>
      <c r="I10" s="21"/>
    </row>
    <row r="11" spans="1:9" x14ac:dyDescent="0.25">
      <c r="A11" s="18">
        <v>4</v>
      </c>
      <c r="B11" s="19">
        <f t="shared" si="2"/>
        <v>106120.8</v>
      </c>
      <c r="C11" s="20">
        <f>1/(1+$B$3)^$A$11</f>
        <v>0.888487047915689</v>
      </c>
      <c r="D11" s="19">
        <f t="shared" si="0"/>
        <v>94286.95631445125</v>
      </c>
      <c r="E11" s="21"/>
      <c r="F11" s="19">
        <f t="shared" si="3"/>
        <v>109272.7</v>
      </c>
      <c r="G11" s="20">
        <f>1/(1+$B$3)^$A$11</f>
        <v>0.888487047915689</v>
      </c>
      <c r="H11" s="19">
        <f t="shared" si="1"/>
        <v>97087.378640776704</v>
      </c>
      <c r="I11" s="21"/>
    </row>
    <row r="12" spans="1:9" x14ac:dyDescent="0.25">
      <c r="A12" s="18">
        <v>5</v>
      </c>
      <c r="B12" s="19">
        <f t="shared" si="2"/>
        <v>108243.216</v>
      </c>
      <c r="C12" s="20">
        <f>1/(1+$B$3)^$A$12</f>
        <v>0.86260878438416411</v>
      </c>
      <c r="D12" s="19">
        <f t="shared" si="0"/>
        <v>93371.548971592507</v>
      </c>
      <c r="E12" s="21"/>
      <c r="F12" s="19">
        <f t="shared" si="3"/>
        <v>112550.88099999999</v>
      </c>
      <c r="G12" s="20">
        <f>1/(1+$B$3)^$A$12</f>
        <v>0.86260878438416411</v>
      </c>
      <c r="H12" s="19">
        <f t="shared" si="1"/>
        <v>97087.378640776704</v>
      </c>
      <c r="I12" s="21"/>
    </row>
    <row r="13" spans="1:9" x14ac:dyDescent="0.25">
      <c r="A13" s="23">
        <v>6</v>
      </c>
      <c r="B13" s="19">
        <f t="shared" si="2"/>
        <v>110408.08031999999</v>
      </c>
      <c r="C13" s="20">
        <f>1/(1+$B$3)^$A$13</f>
        <v>0.83748425668365445</v>
      </c>
      <c r="D13" s="19">
        <f t="shared" si="0"/>
        <v>92465.029078664418</v>
      </c>
      <c r="E13" s="21"/>
      <c r="F13" s="19">
        <f t="shared" si="3"/>
        <v>115927.40742999999</v>
      </c>
      <c r="G13" s="20">
        <f>1/(1+$B$3)^$A$13</f>
        <v>0.83748425668365445</v>
      </c>
      <c r="H13" s="19">
        <f t="shared" si="1"/>
        <v>97087.378640776704</v>
      </c>
      <c r="I13" s="21"/>
    </row>
    <row r="14" spans="1:9" ht="19.5" thickBot="1" x14ac:dyDescent="0.35">
      <c r="A14" s="24"/>
      <c r="B14" s="25"/>
      <c r="C14" s="26" t="s">
        <v>7</v>
      </c>
      <c r="D14" s="27">
        <f>SUM(D7:D13)</f>
        <v>278567.03397623054</v>
      </c>
      <c r="E14" s="28"/>
      <c r="F14" s="25"/>
      <c r="G14" s="26" t="s">
        <v>7</v>
      </c>
      <c r="H14" s="27">
        <f>SUM(H7:H13)</f>
        <v>252524.27184466022</v>
      </c>
      <c r="I14" s="28"/>
    </row>
    <row r="15" spans="1:9" ht="18.75" x14ac:dyDescent="0.3">
      <c r="C15" s="4"/>
      <c r="D15" s="5"/>
      <c r="G15" s="4"/>
      <c r="H15" s="6"/>
    </row>
    <row r="16" spans="1:9" ht="18.75" x14ac:dyDescent="0.3">
      <c r="A16" t="s">
        <v>38</v>
      </c>
      <c r="C16" s="4"/>
      <c r="D16" s="5"/>
      <c r="G16" s="4"/>
      <c r="H16" s="6"/>
    </row>
    <row r="18" spans="1:8" x14ac:dyDescent="0.25">
      <c r="A18" s="32" t="s">
        <v>9</v>
      </c>
    </row>
    <row r="19" spans="1:8" x14ac:dyDescent="0.25">
      <c r="D19" s="1"/>
    </row>
    <row r="20" spans="1:8" x14ac:dyDescent="0.25">
      <c r="A20" t="s">
        <v>8</v>
      </c>
      <c r="B20" s="3">
        <v>0.03</v>
      </c>
    </row>
    <row r="21" spans="1:8" x14ac:dyDescent="0.25">
      <c r="B21" s="1"/>
    </row>
    <row r="22" spans="1:8" x14ac:dyDescent="0.25">
      <c r="A22" s="31" t="s">
        <v>33</v>
      </c>
      <c r="B22" s="7"/>
      <c r="C22" s="8"/>
      <c r="D22" s="8"/>
      <c r="E22" s="8"/>
      <c r="F22" s="8"/>
      <c r="G22" s="8"/>
      <c r="H22" s="8"/>
    </row>
    <row r="23" spans="1:8" x14ac:dyDescent="0.25">
      <c r="A23" s="9" t="s">
        <v>0</v>
      </c>
      <c r="B23" s="8">
        <v>0</v>
      </c>
      <c r="C23" s="8">
        <v>1</v>
      </c>
      <c r="D23" s="8">
        <v>2</v>
      </c>
      <c r="E23" s="8">
        <v>3</v>
      </c>
      <c r="F23" s="8">
        <v>4</v>
      </c>
      <c r="G23" s="8">
        <v>5</v>
      </c>
      <c r="H23" s="8">
        <v>6</v>
      </c>
    </row>
    <row r="24" spans="1:8" x14ac:dyDescent="0.25">
      <c r="A24" s="7" t="s">
        <v>6</v>
      </c>
      <c r="B24" s="7">
        <v>-290000</v>
      </c>
      <c r="C24" s="7">
        <v>100000</v>
      </c>
      <c r="D24" s="7">
        <f>+C24*1.02</f>
        <v>102000</v>
      </c>
      <c r="E24" s="7">
        <f t="shared" ref="E24:H24" si="4">+D24*1.02</f>
        <v>104040</v>
      </c>
      <c r="F24" s="10">
        <f t="shared" si="4"/>
        <v>106120.8</v>
      </c>
      <c r="G24" s="10">
        <f t="shared" si="4"/>
        <v>108243.216</v>
      </c>
      <c r="H24" s="10">
        <f t="shared" si="4"/>
        <v>110408.08032000001</v>
      </c>
    </row>
    <row r="25" spans="1:8" ht="6" customHeight="1" x14ac:dyDescent="0.25">
      <c r="A25" s="7"/>
      <c r="B25" s="7"/>
      <c r="C25" s="7"/>
      <c r="D25" s="7"/>
      <c r="E25" s="7"/>
      <c r="F25" s="7"/>
      <c r="G25" s="7"/>
      <c r="H25" s="7"/>
    </row>
    <row r="26" spans="1:8" x14ac:dyDescent="0.25">
      <c r="A26" s="29" t="s">
        <v>7</v>
      </c>
      <c r="B26" s="30">
        <f>NPV($B$20,C24:H24)+B24</f>
        <v>278567.03397623054</v>
      </c>
      <c r="C26" s="7"/>
      <c r="D26" s="7"/>
      <c r="E26" s="7"/>
      <c r="F26" s="7"/>
      <c r="G26" s="7"/>
      <c r="H26" s="7"/>
    </row>
    <row r="27" spans="1:8" x14ac:dyDescent="0.25">
      <c r="E27" s="1"/>
    </row>
    <row r="28" spans="1:8" x14ac:dyDescent="0.25">
      <c r="A28" s="31" t="s">
        <v>34</v>
      </c>
      <c r="B28" s="7"/>
      <c r="C28" s="8"/>
      <c r="D28" s="8"/>
      <c r="E28" s="8"/>
      <c r="F28" s="8"/>
      <c r="G28" s="8"/>
      <c r="H28" s="8"/>
    </row>
    <row r="29" spans="1:8" x14ac:dyDescent="0.25">
      <c r="A29" s="9" t="s">
        <v>0</v>
      </c>
      <c r="B29" s="8">
        <v>0</v>
      </c>
      <c r="C29" s="8">
        <v>1</v>
      </c>
      <c r="D29" s="8">
        <v>2</v>
      </c>
      <c r="E29" s="8">
        <v>3</v>
      </c>
      <c r="F29" s="8">
        <v>4</v>
      </c>
      <c r="G29" s="8">
        <v>5</v>
      </c>
      <c r="H29" s="8">
        <v>6</v>
      </c>
    </row>
    <row r="30" spans="1:8" x14ac:dyDescent="0.25">
      <c r="A30" s="7" t="s">
        <v>6</v>
      </c>
      <c r="B30" s="7">
        <v>-330000</v>
      </c>
      <c r="C30" s="7">
        <v>100000</v>
      </c>
      <c r="D30" s="7">
        <f>+C30*1.03</f>
        <v>103000</v>
      </c>
      <c r="E30" s="7">
        <f t="shared" ref="E30:H30" si="5">+D30*1.03</f>
        <v>106090</v>
      </c>
      <c r="F30" s="10">
        <f t="shared" si="5"/>
        <v>109272.7</v>
      </c>
      <c r="G30" s="10">
        <f t="shared" si="5"/>
        <v>112550.88099999999</v>
      </c>
      <c r="H30" s="10">
        <f t="shared" si="5"/>
        <v>115927.40742999999</v>
      </c>
    </row>
    <row r="31" spans="1:8" ht="5.25" customHeight="1" x14ac:dyDescent="0.25">
      <c r="A31" s="7"/>
      <c r="B31" s="7"/>
      <c r="C31" s="7"/>
      <c r="D31" s="7"/>
      <c r="E31" s="7"/>
      <c r="F31" s="7"/>
      <c r="G31" s="7"/>
      <c r="H31" s="7"/>
    </row>
    <row r="32" spans="1:8" x14ac:dyDescent="0.25">
      <c r="A32" s="29" t="s">
        <v>7</v>
      </c>
      <c r="B32" s="30">
        <f>NPV($B$20,C30:H30)+B30</f>
        <v>252524.27184466016</v>
      </c>
      <c r="C32" s="7"/>
      <c r="D32" s="7"/>
      <c r="E32" s="7"/>
      <c r="F32" s="7"/>
      <c r="G32" s="7"/>
      <c r="H32" s="7"/>
    </row>
    <row r="34" spans="1:5" x14ac:dyDescent="0.25">
      <c r="A34" s="34" t="s">
        <v>10</v>
      </c>
      <c r="E34" s="1"/>
    </row>
    <row r="35" spans="1:5" x14ac:dyDescent="0.25">
      <c r="A35" s="33">
        <v>1</v>
      </c>
      <c r="B35" t="s">
        <v>35</v>
      </c>
    </row>
    <row r="36" spans="1:5" x14ac:dyDescent="0.25">
      <c r="A36" s="33">
        <v>2</v>
      </c>
      <c r="B36" t="s">
        <v>36</v>
      </c>
      <c r="E36" s="2"/>
    </row>
    <row r="37" spans="1:5" ht="15.75" customHeight="1" x14ac:dyDescent="0.25">
      <c r="A37" s="33">
        <v>3</v>
      </c>
      <c r="B37" t="s">
        <v>37</v>
      </c>
      <c r="E37" s="1"/>
    </row>
    <row r="39" spans="1:5" x14ac:dyDescent="0.25">
      <c r="C39" s="1"/>
      <c r="D39" s="1"/>
      <c r="E39" s="1"/>
    </row>
  </sheetData>
  <mergeCells count="3">
    <mergeCell ref="A5:A6"/>
    <mergeCell ref="B5:E5"/>
    <mergeCell ref="F5:I5"/>
  </mergeCells>
  <pageMargins left="0.7" right="0.7" top="0.75" bottom="0.75" header="0.3" footer="0.3"/>
  <pageSetup paperSize="9" orientation="portrait"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Situation</vt:lpstr>
      <vt:lpstr>Solution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Keyron Flowers</dc:creator>
  <cp:lastModifiedBy>Andrea Castro</cp:lastModifiedBy>
  <dcterms:created xsi:type="dcterms:W3CDTF">2017-02-10T16:16:21Z</dcterms:created>
  <dcterms:modified xsi:type="dcterms:W3CDTF">2017-10-26T17:05:37Z</dcterms:modified>
</cp:coreProperties>
</file>