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Revisión curso MSPA de 5 a 4 semanas\prácticas curso 4 unidades-2025\entregable 4-2025\"/>
    </mc:Choice>
  </mc:AlternateContent>
  <xr:revisionPtr revIDLastSave="0" documentId="13_ncr:1_{7C5E7D98-A1AF-49D9-83BF-23D156430D14}" xr6:coauthVersionLast="47" xr6:coauthVersionMax="47" xr10:uidLastSave="{00000000-0000-0000-0000-000000000000}"/>
  <bookViews>
    <workbookView xWindow="1035" yWindow="-11505" windowWidth="18900" windowHeight="11775" xr2:uid="{DE6E991E-0C00-4EE4-B34D-E6C449F8D83D}"/>
  </bookViews>
  <sheets>
    <sheet name="Resumen costos" sheetId="1" r:id="rId1"/>
    <sheet name="Resultad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J20" i="1" s="1"/>
  <c r="C8" i="1"/>
  <c r="C24" i="1"/>
  <c r="C32" i="1"/>
  <c r="C3" i="1"/>
  <c r="L38" i="1"/>
  <c r="I38" i="1"/>
  <c r="F38" i="1"/>
  <c r="D38" i="1"/>
  <c r="G7" i="1"/>
  <c r="J7" i="1" s="1"/>
  <c r="M7" i="1" s="1"/>
  <c r="G6" i="1"/>
  <c r="J6" i="1" s="1"/>
  <c r="M6" i="1" s="1"/>
  <c r="G5" i="1"/>
  <c r="J5" i="1" s="1"/>
  <c r="M5" i="1" s="1"/>
  <c r="G4" i="1"/>
  <c r="J4" i="1" s="1"/>
  <c r="M4" i="1" s="1"/>
  <c r="G8" i="1"/>
  <c r="J8" i="1" s="1"/>
  <c r="M8" i="1" s="1"/>
  <c r="G9" i="1"/>
  <c r="J9" i="1" s="1"/>
  <c r="M9" i="1" s="1"/>
  <c r="G10" i="1"/>
  <c r="J10" i="1" s="1"/>
  <c r="M10" i="1" s="1"/>
  <c r="G11" i="1"/>
  <c r="J11" i="1" s="1"/>
  <c r="M11" i="1" s="1"/>
  <c r="G12" i="1"/>
  <c r="J12" i="1" s="1"/>
  <c r="M12" i="1" s="1"/>
  <c r="G13" i="1"/>
  <c r="J13" i="1" s="1"/>
  <c r="M13" i="1" s="1"/>
  <c r="G14" i="1"/>
  <c r="J14" i="1" s="1"/>
  <c r="M14" i="1" s="1"/>
  <c r="G15" i="1"/>
  <c r="J15" i="1" s="1"/>
  <c r="M15" i="1" s="1"/>
  <c r="G16" i="1"/>
  <c r="J16" i="1" s="1"/>
  <c r="M16" i="1" s="1"/>
  <c r="G17" i="1"/>
  <c r="J17" i="1" s="1"/>
  <c r="M17" i="1" s="1"/>
  <c r="G18" i="1"/>
  <c r="J18" i="1" s="1"/>
  <c r="M18" i="1" s="1"/>
  <c r="G19" i="1"/>
  <c r="J19" i="1" s="1"/>
  <c r="M19" i="1" s="1"/>
  <c r="G21" i="1"/>
  <c r="J21" i="1" s="1"/>
  <c r="M21" i="1" s="1"/>
  <c r="G22" i="1"/>
  <c r="J22" i="1" s="1"/>
  <c r="M22" i="1" s="1"/>
  <c r="G23" i="1"/>
  <c r="J23" i="1" s="1"/>
  <c r="M23" i="1" s="1"/>
  <c r="G24" i="1"/>
  <c r="J24" i="1" s="1"/>
  <c r="M24" i="1" s="1"/>
  <c r="G25" i="1"/>
  <c r="J25" i="1" s="1"/>
  <c r="M25" i="1" s="1"/>
  <c r="G26" i="1"/>
  <c r="J26" i="1" s="1"/>
  <c r="M26" i="1" s="1"/>
  <c r="G27" i="1"/>
  <c r="J27" i="1" s="1"/>
  <c r="M27" i="1" s="1"/>
  <c r="G28" i="1"/>
  <c r="J28" i="1" s="1"/>
  <c r="M28" i="1" s="1"/>
  <c r="G29" i="1"/>
  <c r="J29" i="1" s="1"/>
  <c r="M29" i="1" s="1"/>
  <c r="G30" i="1"/>
  <c r="J30" i="1" s="1"/>
  <c r="M30" i="1" s="1"/>
  <c r="G31" i="1"/>
  <c r="J31" i="1" s="1"/>
  <c r="M31" i="1" s="1"/>
  <c r="G32" i="1"/>
  <c r="J32" i="1" s="1"/>
  <c r="M32" i="1" s="1"/>
  <c r="G33" i="1"/>
  <c r="J33" i="1" s="1"/>
  <c r="M33" i="1" s="1"/>
  <c r="G34" i="1"/>
  <c r="J34" i="1" s="1"/>
  <c r="M34" i="1" s="1"/>
  <c r="G35" i="1"/>
  <c r="J35" i="1" s="1"/>
  <c r="M35" i="1" s="1"/>
  <c r="G36" i="1"/>
  <c r="J36" i="1" s="1"/>
  <c r="M36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C38" i="1" l="1"/>
  <c r="G38" i="1"/>
  <c r="J38" i="1"/>
  <c r="M20" i="1"/>
  <c r="M38" i="1" s="1"/>
</calcChain>
</file>

<file path=xl/sharedStrings.xml><?xml version="1.0" encoding="utf-8"?>
<sst xmlns="http://schemas.openxmlformats.org/spreadsheetml/2006/main" count="66" uniqueCount="60">
  <si>
    <t>ID</t>
  </si>
  <si>
    <t>Mes1</t>
  </si>
  <si>
    <t>Mes2</t>
  </si>
  <si>
    <t>Mes3</t>
  </si>
  <si>
    <t>Mes4</t>
  </si>
  <si>
    <t>Acum Mes3</t>
  </si>
  <si>
    <t>Acum Mes4</t>
  </si>
  <si>
    <t>Acum Mes2</t>
  </si>
  <si>
    <t>Totales</t>
  </si>
  <si>
    <t>% avance acumulado</t>
  </si>
  <si>
    <t>CIMENTACION</t>
  </si>
  <si>
    <t xml:space="preserve">   Realizar movimiento de tierras</t>
  </si>
  <si>
    <t xml:space="preserve">   Realizar excavacion de fundaciones</t>
  </si>
  <si>
    <t xml:space="preserve">   Elaborar armaduras fundaciones</t>
  </si>
  <si>
    <t xml:space="preserve">   Chorrear fundaciones</t>
  </si>
  <si>
    <t>OBRA GRIS</t>
  </si>
  <si>
    <t xml:space="preserve">   Trabajar mamposteria</t>
  </si>
  <si>
    <t xml:space="preserve">   Realizar armaduras de columnas</t>
  </si>
  <si>
    <t xml:space="preserve">   Colocar formaleta a columnas</t>
  </si>
  <si>
    <t xml:space="preserve">   Chorrear columnas</t>
  </si>
  <si>
    <t xml:space="preserve">   Fabricar estructura metalica</t>
  </si>
  <si>
    <t xml:space="preserve">   Maontar estructura mecanica</t>
  </si>
  <si>
    <t xml:space="preserve">   Hacer armadura de vigas de concreto</t>
  </si>
  <si>
    <t xml:space="preserve">   Colocar formaleta de vigas de concreto</t>
  </si>
  <si>
    <t xml:space="preserve">   Chorrear vigas de concreto</t>
  </si>
  <si>
    <t xml:space="preserve">   Colocar losas de techo</t>
  </si>
  <si>
    <t xml:space="preserve">   Fabrica estructura de techos</t>
  </si>
  <si>
    <t xml:space="preserve">   Montar estructura de techo</t>
  </si>
  <si>
    <t xml:space="preserve">   Colocar cubierta</t>
  </si>
  <si>
    <t xml:space="preserve">   Chorrear contrapiso</t>
  </si>
  <si>
    <t>ACABADOS</t>
  </si>
  <si>
    <t xml:space="preserve">   Colocar paredes livianas</t>
  </si>
  <si>
    <t xml:space="preserve">   Colocar cielos</t>
  </si>
  <si>
    <t xml:space="preserve">   Poner enchapes</t>
  </si>
  <si>
    <t xml:space="preserve">   Colocar puertas</t>
  </si>
  <si>
    <t xml:space="preserve">   Colocar ventanas</t>
  </si>
  <si>
    <t xml:space="preserve">   Colocar cortinas de acero</t>
  </si>
  <si>
    <t xml:space="preserve">   Pintar</t>
  </si>
  <si>
    <t>OBRAS E INSTALACIONES</t>
  </si>
  <si>
    <t xml:space="preserve">   Realizar obras exteriores</t>
  </si>
  <si>
    <t xml:space="preserve">   Hacer instalaciones mecanicas</t>
  </si>
  <si>
    <t xml:space="preserve">   Hacer instalaciones electricas</t>
  </si>
  <si>
    <t>Limpiar</t>
  </si>
  <si>
    <t>Finalizar proyecto</t>
  </si>
  <si>
    <t xml:space="preserve">Costos reales </t>
  </si>
  <si>
    <t>Nombre de la tarea</t>
  </si>
  <si>
    <t>Costo</t>
  </si>
  <si>
    <t>corte mes 1</t>
  </si>
  <si>
    <t>corte mes 2</t>
  </si>
  <si>
    <t>corte mes 3</t>
  </si>
  <si>
    <t>corte mes 4</t>
  </si>
  <si>
    <t xml:space="preserve">   Poner repellos</t>
  </si>
  <si>
    <t>Resumen de resultados</t>
  </si>
  <si>
    <t>Fecha corte</t>
  </si>
  <si>
    <t>AC (CRTR)</t>
  </si>
  <si>
    <t>Corte</t>
  </si>
  <si>
    <t>% completado</t>
  </si>
  <si>
    <t>IRC</t>
  </si>
  <si>
    <t>IRP</t>
  </si>
  <si>
    <t>IRPC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</si>
</sst>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₡&quot;#,##0.00;[Red]\-&quot;₡&quot;#,##0.00"/>
    <numFmt numFmtId="41" formatCode="_-* #,##0_-;\-* #,##0_-;_-* &quot;-&quot;_-;_-@_-"/>
    <numFmt numFmtId="164" formatCode="_-[$₡-140A]* #,##0.00_-;\-[$₡-140A]* #,##0.00_-;_-[$₡-140A]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41" fontId="0" fillId="2" borderId="0" xfId="0" applyNumberFormat="1" applyFill="1"/>
    <xf numFmtId="41" fontId="1" fillId="2" borderId="0" xfId="0" applyNumberFormat="1" applyFont="1" applyFill="1"/>
    <xf numFmtId="0" fontId="0" fillId="3" borderId="0" xfId="0" applyFill="1"/>
    <xf numFmtId="41" fontId="0" fillId="3" borderId="0" xfId="0" applyNumberFormat="1" applyFill="1"/>
    <xf numFmtId="41" fontId="1" fillId="3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4" borderId="0" xfId="0" applyFill="1"/>
    <xf numFmtId="41" fontId="0" fillId="4" borderId="0" xfId="0" applyNumberFormat="1" applyFill="1"/>
    <xf numFmtId="41" fontId="1" fillId="4" borderId="0" xfId="0" applyNumberFormat="1" applyFont="1" applyFill="1"/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5" borderId="0" xfId="0" applyFill="1"/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 wrapText="1"/>
    </xf>
    <xf numFmtId="41" fontId="0" fillId="5" borderId="0" xfId="0" applyNumberFormat="1" applyFill="1"/>
    <xf numFmtId="41" fontId="1" fillId="5" borderId="0" xfId="0" applyNumberFormat="1" applyFont="1" applyFill="1"/>
    <xf numFmtId="8" fontId="3" fillId="0" borderId="0" xfId="0" applyNumberFormat="1" applyFont="1" applyAlignment="1">
      <alignment vertical="center" wrapText="1"/>
    </xf>
    <xf numFmtId="8" fontId="2" fillId="0" borderId="0" xfId="0" applyNumberFormat="1" applyFont="1" applyAlignment="1">
      <alignment vertical="center" wrapText="1"/>
    </xf>
    <xf numFmtId="8" fontId="1" fillId="0" borderId="0" xfId="0" applyNumberFormat="1" applyFont="1"/>
    <xf numFmtId="15" fontId="1" fillId="3" borderId="0" xfId="0" applyNumberFormat="1" applyFont="1" applyFill="1" applyAlignment="1">
      <alignment horizontal="center"/>
    </xf>
    <xf numFmtId="15" fontId="1" fillId="4" borderId="0" xfId="0" applyNumberFormat="1" applyFont="1" applyFill="1" applyAlignment="1">
      <alignment horizontal="center"/>
    </xf>
    <xf numFmtId="15" fontId="1" fillId="2" borderId="0" xfId="0" applyNumberFormat="1" applyFont="1" applyFill="1" applyAlignment="1">
      <alignment horizontal="center"/>
    </xf>
    <xf numFmtId="15" fontId="1" fillId="5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0" fillId="6" borderId="0" xfId="0" applyFill="1"/>
    <xf numFmtId="41" fontId="0" fillId="6" borderId="0" xfId="0" applyNumberFormat="1" applyFill="1"/>
    <xf numFmtId="41" fontId="1" fillId="6" borderId="0" xfId="0" applyNumberFormat="1" applyFont="1" applyFill="1"/>
    <xf numFmtId="9" fontId="0" fillId="0" borderId="0" xfId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top"/>
    </xf>
    <xf numFmtId="15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33DCF-7876-45AB-8282-E7D687CA7DEF}">
  <dimension ref="A1:N39"/>
  <sheetViews>
    <sheetView tabSelected="1" workbookViewId="0">
      <pane ySplit="2" topLeftCell="A3" activePane="bottomLeft" state="frozen"/>
      <selection pane="bottomLeft" activeCell="O28" sqref="O28"/>
    </sheetView>
  </sheetViews>
  <sheetFormatPr baseColWidth="10" defaultRowHeight="15" x14ac:dyDescent="0.25"/>
  <cols>
    <col min="1" max="1" width="6.5703125" style="1" customWidth="1"/>
    <col min="2" max="2" width="35" style="1" customWidth="1"/>
    <col min="3" max="3" width="14.85546875" style="1" bestFit="1" customWidth="1"/>
    <col min="4" max="4" width="12.7109375" style="5" customWidth="1"/>
    <col min="5" max="5" width="10.7109375" style="5" hidden="1" customWidth="1"/>
    <col min="6" max="6" width="12.7109375" style="11" customWidth="1"/>
    <col min="7" max="7" width="12.7109375" style="11" hidden="1" customWidth="1"/>
    <col min="8" max="8" width="10.7109375" style="11" hidden="1" customWidth="1"/>
    <col min="9" max="9" width="12.7109375" style="2" customWidth="1"/>
    <col min="10" max="10" width="12.7109375" style="33" hidden="1" customWidth="1"/>
    <col min="11" max="11" width="12.7109375" style="2" hidden="1" customWidth="1"/>
    <col min="12" max="12" width="11.7109375" style="20" customWidth="1"/>
    <col min="13" max="13" width="12.7109375" style="33" hidden="1" customWidth="1"/>
    <col min="14" max="14" width="11.42578125" style="20" customWidth="1"/>
  </cols>
  <sheetData>
    <row r="1" spans="1:14" s="10" customFormat="1" x14ac:dyDescent="0.25">
      <c r="A1" s="41" t="s">
        <v>44</v>
      </c>
      <c r="D1" s="15" t="s">
        <v>47</v>
      </c>
      <c r="E1" s="28">
        <v>45688</v>
      </c>
      <c r="F1" s="16" t="s">
        <v>48</v>
      </c>
      <c r="G1" s="16" t="s">
        <v>48</v>
      </c>
      <c r="H1" s="29">
        <v>45716</v>
      </c>
      <c r="I1" s="18" t="s">
        <v>49</v>
      </c>
      <c r="J1" s="32" t="s">
        <v>49</v>
      </c>
      <c r="K1" s="30">
        <v>45746</v>
      </c>
      <c r="L1" s="21" t="s">
        <v>50</v>
      </c>
      <c r="M1" s="32" t="s">
        <v>50</v>
      </c>
      <c r="N1" s="31">
        <v>45777</v>
      </c>
    </row>
    <row r="2" spans="1:14" s="1" customFormat="1" ht="30" customHeight="1" x14ac:dyDescent="0.25">
      <c r="A2" s="14" t="s">
        <v>0</v>
      </c>
      <c r="B2" s="14" t="s">
        <v>45</v>
      </c>
      <c r="C2" s="14" t="s">
        <v>46</v>
      </c>
      <c r="D2" s="15" t="s">
        <v>1</v>
      </c>
      <c r="E2" s="14" t="s">
        <v>9</v>
      </c>
      <c r="F2" s="16" t="s">
        <v>2</v>
      </c>
      <c r="G2" s="16" t="s">
        <v>7</v>
      </c>
      <c r="H2" s="17" t="s">
        <v>9</v>
      </c>
      <c r="I2" s="18" t="s">
        <v>3</v>
      </c>
      <c r="J2" s="32" t="s">
        <v>5</v>
      </c>
      <c r="K2" s="19" t="s">
        <v>9</v>
      </c>
      <c r="L2" s="21" t="s">
        <v>4</v>
      </c>
      <c r="M2" s="32" t="s">
        <v>6</v>
      </c>
      <c r="N2" s="22" t="s">
        <v>9</v>
      </c>
    </row>
    <row r="3" spans="1:14" ht="15" customHeight="1" x14ac:dyDescent="0.25">
      <c r="A3" s="1">
        <v>1</v>
      </c>
      <c r="B3" s="8" t="s">
        <v>10</v>
      </c>
      <c r="C3" s="26">
        <f>SUM(C4:C7)</f>
        <v>7650000</v>
      </c>
    </row>
    <row r="4" spans="1:14" ht="15" customHeight="1" x14ac:dyDescent="0.25">
      <c r="A4" s="1">
        <f>+A3+1</f>
        <v>2</v>
      </c>
      <c r="B4" s="9" t="s">
        <v>11</v>
      </c>
      <c r="C4" s="25">
        <v>1500000</v>
      </c>
      <c r="D4" s="6">
        <v>1500000</v>
      </c>
      <c r="E4" s="6">
        <v>100</v>
      </c>
      <c r="F4" s="12"/>
      <c r="G4" s="12">
        <f>+D4+F4</f>
        <v>1500000</v>
      </c>
      <c r="H4" s="12">
        <v>100</v>
      </c>
      <c r="I4" s="3"/>
      <c r="J4" s="34">
        <f>+G4+I4</f>
        <v>1500000</v>
      </c>
      <c r="K4" s="3">
        <v>100</v>
      </c>
      <c r="L4" s="23"/>
      <c r="M4" s="34">
        <f>+J4+L4</f>
        <v>1500000</v>
      </c>
      <c r="N4" s="23">
        <v>100</v>
      </c>
    </row>
    <row r="5" spans="1:14" ht="15" customHeight="1" x14ac:dyDescent="0.25">
      <c r="A5" s="1">
        <f t="shared" ref="A5:A37" si="0">+A4+1</f>
        <v>3</v>
      </c>
      <c r="B5" s="9" t="s">
        <v>12</v>
      </c>
      <c r="C5" s="25">
        <v>3450000</v>
      </c>
      <c r="D5" s="6">
        <v>3450000</v>
      </c>
      <c r="E5" s="6">
        <v>100</v>
      </c>
      <c r="F5" s="12"/>
      <c r="G5" s="12">
        <f>+D5+F5</f>
        <v>3450000</v>
      </c>
      <c r="H5" s="12">
        <v>100</v>
      </c>
      <c r="I5" s="3"/>
      <c r="J5" s="34">
        <f t="shared" ref="J5:J36" si="1">+G5+I5</f>
        <v>3450000</v>
      </c>
      <c r="K5" s="3">
        <v>100</v>
      </c>
      <c r="L5" s="23"/>
      <c r="M5" s="34">
        <f t="shared" ref="M5:M36" si="2">+J5+L5</f>
        <v>3450000</v>
      </c>
      <c r="N5" s="23">
        <v>100</v>
      </c>
    </row>
    <row r="6" spans="1:14" ht="15" customHeight="1" x14ac:dyDescent="0.25">
      <c r="A6" s="1">
        <f t="shared" si="0"/>
        <v>4</v>
      </c>
      <c r="B6" s="9" t="s">
        <v>13</v>
      </c>
      <c r="C6" s="25">
        <v>1850000</v>
      </c>
      <c r="D6" s="6">
        <v>1750000</v>
      </c>
      <c r="E6" s="6">
        <v>100</v>
      </c>
      <c r="F6" s="12"/>
      <c r="G6" s="12">
        <f>+D6+F6</f>
        <v>1750000</v>
      </c>
      <c r="H6" s="12">
        <v>100</v>
      </c>
      <c r="I6" s="3"/>
      <c r="J6" s="34">
        <f t="shared" si="1"/>
        <v>1750000</v>
      </c>
      <c r="K6" s="3">
        <v>100</v>
      </c>
      <c r="L6" s="23"/>
      <c r="M6" s="34">
        <f t="shared" si="2"/>
        <v>1750000</v>
      </c>
      <c r="N6" s="23">
        <v>100</v>
      </c>
    </row>
    <row r="7" spans="1:14" ht="15" customHeight="1" x14ac:dyDescent="0.25">
      <c r="A7" s="1">
        <f t="shared" si="0"/>
        <v>5</v>
      </c>
      <c r="B7" s="9" t="s">
        <v>14</v>
      </c>
      <c r="C7" s="25">
        <v>850000</v>
      </c>
      <c r="D7" s="6">
        <v>1000000</v>
      </c>
      <c r="E7" s="6">
        <v>100</v>
      </c>
      <c r="F7" s="12"/>
      <c r="G7" s="12">
        <f>+D7+F7</f>
        <v>1000000</v>
      </c>
      <c r="H7" s="12">
        <v>100</v>
      </c>
      <c r="I7" s="3"/>
      <c r="J7" s="34">
        <f t="shared" si="1"/>
        <v>1000000</v>
      </c>
      <c r="K7" s="3">
        <v>100</v>
      </c>
      <c r="L7" s="23"/>
      <c r="M7" s="34">
        <f t="shared" si="2"/>
        <v>1000000</v>
      </c>
      <c r="N7" s="23">
        <v>100</v>
      </c>
    </row>
    <row r="8" spans="1:14" ht="15" customHeight="1" x14ac:dyDescent="0.25">
      <c r="A8" s="1">
        <f t="shared" si="0"/>
        <v>6</v>
      </c>
      <c r="B8" s="8" t="s">
        <v>15</v>
      </c>
      <c r="C8" s="26">
        <f>SUM(C9:C23)</f>
        <v>52275000</v>
      </c>
      <c r="D8" s="6"/>
      <c r="E8" s="6"/>
      <c r="F8" s="12"/>
      <c r="G8" s="12">
        <f t="shared" ref="G8:G36" si="3">+D8+F8</f>
        <v>0</v>
      </c>
      <c r="H8" s="12"/>
      <c r="I8" s="3"/>
      <c r="J8" s="34">
        <f t="shared" si="1"/>
        <v>0</v>
      </c>
      <c r="K8" s="3"/>
      <c r="L8" s="23"/>
      <c r="M8" s="34">
        <f t="shared" si="2"/>
        <v>0</v>
      </c>
      <c r="N8" s="23"/>
    </row>
    <row r="9" spans="1:14" ht="15" customHeight="1" x14ac:dyDescent="0.25">
      <c r="A9" s="1">
        <f t="shared" si="0"/>
        <v>7</v>
      </c>
      <c r="B9" s="9" t="s">
        <v>16</v>
      </c>
      <c r="C9" s="25">
        <v>1250000</v>
      </c>
      <c r="D9" s="6"/>
      <c r="E9" s="6"/>
      <c r="F9" s="12">
        <v>1250000</v>
      </c>
      <c r="G9" s="12">
        <f t="shared" si="3"/>
        <v>1250000</v>
      </c>
      <c r="H9" s="12">
        <v>100</v>
      </c>
      <c r="I9" s="3"/>
      <c r="J9" s="34">
        <f t="shared" si="1"/>
        <v>1250000</v>
      </c>
      <c r="K9" s="3">
        <v>100</v>
      </c>
      <c r="L9" s="23"/>
      <c r="M9" s="34">
        <f t="shared" si="2"/>
        <v>1250000</v>
      </c>
      <c r="N9" s="23">
        <v>100</v>
      </c>
    </row>
    <row r="10" spans="1:14" ht="15" customHeight="1" x14ac:dyDescent="0.25">
      <c r="A10" s="1">
        <f t="shared" si="0"/>
        <v>8</v>
      </c>
      <c r="B10" s="9" t="s">
        <v>17</v>
      </c>
      <c r="C10" s="25">
        <v>1300000</v>
      </c>
      <c r="D10" s="6">
        <v>1420000</v>
      </c>
      <c r="E10" s="6">
        <v>100</v>
      </c>
      <c r="F10" s="12"/>
      <c r="G10" s="12">
        <f t="shared" si="3"/>
        <v>1420000</v>
      </c>
      <c r="H10" s="12">
        <v>100</v>
      </c>
      <c r="I10" s="3"/>
      <c r="J10" s="34">
        <f t="shared" si="1"/>
        <v>1420000</v>
      </c>
      <c r="K10" s="3">
        <v>100</v>
      </c>
      <c r="L10" s="23"/>
      <c r="M10" s="34">
        <f t="shared" si="2"/>
        <v>1420000</v>
      </c>
      <c r="N10" s="23">
        <v>100</v>
      </c>
    </row>
    <row r="11" spans="1:14" ht="15" customHeight="1" x14ac:dyDescent="0.25">
      <c r="A11" s="1">
        <f t="shared" si="0"/>
        <v>9</v>
      </c>
      <c r="B11" s="9" t="s">
        <v>18</v>
      </c>
      <c r="C11" s="25">
        <v>770000</v>
      </c>
      <c r="D11" s="6">
        <v>500000</v>
      </c>
      <c r="E11" s="6">
        <v>80</v>
      </c>
      <c r="F11" s="12">
        <v>325000</v>
      </c>
      <c r="G11" s="12">
        <f t="shared" si="3"/>
        <v>825000</v>
      </c>
      <c r="H11" s="12">
        <v>100</v>
      </c>
      <c r="I11" s="3"/>
      <c r="J11" s="34">
        <f t="shared" si="1"/>
        <v>825000</v>
      </c>
      <c r="K11" s="3">
        <v>100</v>
      </c>
      <c r="L11" s="23"/>
      <c r="M11" s="34">
        <f t="shared" si="2"/>
        <v>825000</v>
      </c>
      <c r="N11" s="23">
        <v>100</v>
      </c>
    </row>
    <row r="12" spans="1:14" ht="15" customHeight="1" x14ac:dyDescent="0.25">
      <c r="A12" s="1">
        <f t="shared" si="0"/>
        <v>10</v>
      </c>
      <c r="B12" s="9" t="s">
        <v>19</v>
      </c>
      <c r="C12" s="25">
        <v>960000</v>
      </c>
      <c r="D12" s="6">
        <v>430000</v>
      </c>
      <c r="E12" s="6">
        <v>50</v>
      </c>
      <c r="F12" s="12">
        <v>600000</v>
      </c>
      <c r="G12" s="12">
        <f t="shared" si="3"/>
        <v>1030000</v>
      </c>
      <c r="H12" s="12">
        <v>100</v>
      </c>
      <c r="I12" s="3"/>
      <c r="J12" s="34">
        <f t="shared" si="1"/>
        <v>1030000</v>
      </c>
      <c r="K12" s="3">
        <v>100</v>
      </c>
      <c r="L12" s="23"/>
      <c r="M12" s="34">
        <f t="shared" si="2"/>
        <v>1030000</v>
      </c>
      <c r="N12" s="23">
        <v>100</v>
      </c>
    </row>
    <row r="13" spans="1:14" ht="15" customHeight="1" x14ac:dyDescent="0.25">
      <c r="A13" s="1">
        <f t="shared" si="0"/>
        <v>11</v>
      </c>
      <c r="B13" s="9" t="s">
        <v>20</v>
      </c>
      <c r="C13" s="25">
        <v>23000000</v>
      </c>
      <c r="D13" s="6">
        <v>23100000</v>
      </c>
      <c r="E13" s="6">
        <v>100</v>
      </c>
      <c r="F13" s="12"/>
      <c r="G13" s="12">
        <f t="shared" si="3"/>
        <v>23100000</v>
      </c>
      <c r="H13" s="12">
        <v>100</v>
      </c>
      <c r="I13" s="3"/>
      <c r="J13" s="34">
        <f t="shared" si="1"/>
        <v>23100000</v>
      </c>
      <c r="K13" s="3">
        <v>100</v>
      </c>
      <c r="L13" s="23"/>
      <c r="M13" s="34">
        <f t="shared" si="2"/>
        <v>23100000</v>
      </c>
      <c r="N13" s="23">
        <v>100</v>
      </c>
    </row>
    <row r="14" spans="1:14" ht="15" customHeight="1" x14ac:dyDescent="0.25">
      <c r="A14" s="1">
        <f t="shared" si="0"/>
        <v>12</v>
      </c>
      <c r="B14" s="9" t="s">
        <v>21</v>
      </c>
      <c r="C14" s="25">
        <v>2500000</v>
      </c>
      <c r="D14" s="6"/>
      <c r="E14" s="6"/>
      <c r="F14" s="12">
        <v>2500000</v>
      </c>
      <c r="G14" s="12">
        <f t="shared" si="3"/>
        <v>2500000</v>
      </c>
      <c r="H14" s="12">
        <v>100</v>
      </c>
      <c r="I14" s="3"/>
      <c r="J14" s="34">
        <f t="shared" si="1"/>
        <v>2500000</v>
      </c>
      <c r="K14" s="3">
        <v>100</v>
      </c>
      <c r="L14" s="23"/>
      <c r="M14" s="34">
        <f t="shared" si="2"/>
        <v>2500000</v>
      </c>
      <c r="N14" s="23">
        <v>100</v>
      </c>
    </row>
    <row r="15" spans="1:14" ht="15" customHeight="1" x14ac:dyDescent="0.25">
      <c r="A15" s="1">
        <f t="shared" si="0"/>
        <v>13</v>
      </c>
      <c r="B15" s="9" t="s">
        <v>22</v>
      </c>
      <c r="C15" s="25">
        <v>345000</v>
      </c>
      <c r="D15" s="6">
        <v>450000</v>
      </c>
      <c r="E15" s="6">
        <v>100</v>
      </c>
      <c r="F15" s="12"/>
      <c r="G15" s="12">
        <f t="shared" si="3"/>
        <v>450000</v>
      </c>
      <c r="H15" s="12">
        <v>100</v>
      </c>
      <c r="I15" s="3"/>
      <c r="J15" s="34">
        <f t="shared" si="1"/>
        <v>450000</v>
      </c>
      <c r="K15" s="3">
        <v>100</v>
      </c>
      <c r="L15" s="23"/>
      <c r="M15" s="34">
        <f t="shared" si="2"/>
        <v>450000</v>
      </c>
      <c r="N15" s="23">
        <v>100</v>
      </c>
    </row>
    <row r="16" spans="1:14" ht="15" customHeight="1" x14ac:dyDescent="0.25">
      <c r="A16" s="1">
        <f t="shared" si="0"/>
        <v>14</v>
      </c>
      <c r="B16" s="9" t="s">
        <v>23</v>
      </c>
      <c r="C16" s="25">
        <v>250000</v>
      </c>
      <c r="D16" s="6">
        <v>200000</v>
      </c>
      <c r="E16" s="6">
        <v>80</v>
      </c>
      <c r="F16" s="12">
        <v>65000</v>
      </c>
      <c r="G16" s="12">
        <f t="shared" si="3"/>
        <v>265000</v>
      </c>
      <c r="H16" s="12">
        <v>100</v>
      </c>
      <c r="I16" s="3"/>
      <c r="J16" s="34">
        <f t="shared" si="1"/>
        <v>265000</v>
      </c>
      <c r="K16" s="3">
        <v>100</v>
      </c>
      <c r="L16" s="23"/>
      <c r="M16" s="34">
        <f t="shared" si="2"/>
        <v>265000</v>
      </c>
      <c r="N16" s="23">
        <v>100</v>
      </c>
    </row>
    <row r="17" spans="1:14" ht="15" customHeight="1" x14ac:dyDescent="0.25">
      <c r="A17" s="1">
        <f t="shared" si="0"/>
        <v>15</v>
      </c>
      <c r="B17" s="9" t="s">
        <v>24</v>
      </c>
      <c r="C17" s="25">
        <v>265000</v>
      </c>
      <c r="D17" s="6"/>
      <c r="E17" s="6"/>
      <c r="F17" s="12">
        <v>300000</v>
      </c>
      <c r="G17" s="12">
        <f t="shared" si="3"/>
        <v>300000</v>
      </c>
      <c r="H17" s="12">
        <v>100</v>
      </c>
      <c r="I17" s="3"/>
      <c r="J17" s="34">
        <f t="shared" si="1"/>
        <v>300000</v>
      </c>
      <c r="K17" s="3">
        <v>100</v>
      </c>
      <c r="L17" s="23"/>
      <c r="M17" s="34">
        <f t="shared" si="2"/>
        <v>300000</v>
      </c>
      <c r="N17" s="23">
        <v>100</v>
      </c>
    </row>
    <row r="18" spans="1:14" ht="15" customHeight="1" x14ac:dyDescent="0.25">
      <c r="A18" s="1">
        <f t="shared" si="0"/>
        <v>16</v>
      </c>
      <c r="B18" s="9" t="s">
        <v>25</v>
      </c>
      <c r="C18" s="25">
        <v>450000</v>
      </c>
      <c r="D18" s="6"/>
      <c r="E18" s="6"/>
      <c r="F18" s="12">
        <v>450000</v>
      </c>
      <c r="G18" s="12">
        <f t="shared" si="3"/>
        <v>450000</v>
      </c>
      <c r="H18" s="12">
        <v>100</v>
      </c>
      <c r="I18" s="3"/>
      <c r="J18" s="34">
        <f t="shared" si="1"/>
        <v>450000</v>
      </c>
      <c r="K18" s="3">
        <v>100</v>
      </c>
      <c r="L18" s="23"/>
      <c r="M18" s="34">
        <f t="shared" si="2"/>
        <v>450000</v>
      </c>
      <c r="N18" s="23">
        <v>100</v>
      </c>
    </row>
    <row r="19" spans="1:14" ht="15" customHeight="1" x14ac:dyDescent="0.25">
      <c r="A19" s="1">
        <f t="shared" si="0"/>
        <v>17</v>
      </c>
      <c r="B19" s="9" t="s">
        <v>26</v>
      </c>
      <c r="C19" s="25">
        <v>16000000</v>
      </c>
      <c r="D19" s="6"/>
      <c r="E19" s="6"/>
      <c r="F19" s="12">
        <v>16000000</v>
      </c>
      <c r="G19" s="12">
        <f t="shared" si="3"/>
        <v>16000000</v>
      </c>
      <c r="H19" s="12">
        <v>100</v>
      </c>
      <c r="I19" s="3"/>
      <c r="J19" s="34">
        <f t="shared" si="1"/>
        <v>16000000</v>
      </c>
      <c r="K19" s="3">
        <v>100</v>
      </c>
      <c r="L19" s="23"/>
      <c r="M19" s="34">
        <f t="shared" si="2"/>
        <v>16000000</v>
      </c>
      <c r="N19" s="23">
        <v>100</v>
      </c>
    </row>
    <row r="20" spans="1:14" ht="15" customHeight="1" x14ac:dyDescent="0.25">
      <c r="A20" s="1">
        <f t="shared" si="0"/>
        <v>18</v>
      </c>
      <c r="B20" s="9" t="s">
        <v>27</v>
      </c>
      <c r="C20" s="25">
        <v>2000000</v>
      </c>
      <c r="D20" s="6"/>
      <c r="E20" s="6"/>
      <c r="F20" s="12">
        <v>2000000</v>
      </c>
      <c r="G20" s="12">
        <f t="shared" si="3"/>
        <v>2000000</v>
      </c>
      <c r="H20" s="12">
        <v>100</v>
      </c>
      <c r="I20" s="3"/>
      <c r="J20" s="34">
        <f t="shared" si="1"/>
        <v>2000000</v>
      </c>
      <c r="K20" s="3">
        <v>100</v>
      </c>
      <c r="L20" s="23"/>
      <c r="M20" s="34">
        <f t="shared" si="2"/>
        <v>2000000</v>
      </c>
      <c r="N20" s="23">
        <v>100</v>
      </c>
    </row>
    <row r="21" spans="1:14" ht="15" customHeight="1" x14ac:dyDescent="0.25">
      <c r="A21" s="1">
        <f t="shared" si="0"/>
        <v>19</v>
      </c>
      <c r="B21" s="9" t="s">
        <v>28</v>
      </c>
      <c r="C21" s="25">
        <v>1950000</v>
      </c>
      <c r="D21" s="6"/>
      <c r="E21" s="6"/>
      <c r="F21" s="12"/>
      <c r="G21" s="12">
        <f t="shared" si="3"/>
        <v>0</v>
      </c>
      <c r="H21" s="12"/>
      <c r="I21" s="3">
        <v>2000000</v>
      </c>
      <c r="J21" s="34">
        <f t="shared" si="1"/>
        <v>2000000</v>
      </c>
      <c r="K21" s="3">
        <v>100</v>
      </c>
      <c r="L21" s="23"/>
      <c r="M21" s="34">
        <f t="shared" si="2"/>
        <v>2000000</v>
      </c>
      <c r="N21" s="23">
        <v>100</v>
      </c>
    </row>
    <row r="22" spans="1:14" ht="15" customHeight="1" x14ac:dyDescent="0.25">
      <c r="A22" s="1">
        <f t="shared" si="0"/>
        <v>20</v>
      </c>
      <c r="B22" s="9" t="s">
        <v>29</v>
      </c>
      <c r="C22" s="25">
        <v>625000</v>
      </c>
      <c r="D22" s="6"/>
      <c r="E22" s="6"/>
      <c r="F22" s="12"/>
      <c r="G22" s="12">
        <f t="shared" si="3"/>
        <v>0</v>
      </c>
      <c r="H22" s="12"/>
      <c r="I22" s="3">
        <v>700000</v>
      </c>
      <c r="J22" s="34">
        <f t="shared" si="1"/>
        <v>700000</v>
      </c>
      <c r="K22" s="3">
        <v>100</v>
      </c>
      <c r="L22" s="23"/>
      <c r="M22" s="34">
        <f t="shared" si="2"/>
        <v>700000</v>
      </c>
      <c r="N22" s="23">
        <v>100</v>
      </c>
    </row>
    <row r="23" spans="1:14" ht="15" customHeight="1" x14ac:dyDescent="0.25">
      <c r="A23" s="1">
        <f t="shared" si="0"/>
        <v>21</v>
      </c>
      <c r="B23" s="9" t="s">
        <v>51</v>
      </c>
      <c r="C23" s="25">
        <v>610000</v>
      </c>
      <c r="D23" s="6"/>
      <c r="E23" s="6"/>
      <c r="F23" s="12"/>
      <c r="G23" s="12">
        <f t="shared" si="3"/>
        <v>0</v>
      </c>
      <c r="H23" s="12"/>
      <c r="I23" s="3">
        <v>610000</v>
      </c>
      <c r="J23" s="34">
        <f t="shared" si="1"/>
        <v>610000</v>
      </c>
      <c r="K23" s="3">
        <v>100</v>
      </c>
      <c r="L23" s="23"/>
      <c r="M23" s="34">
        <f t="shared" si="2"/>
        <v>610000</v>
      </c>
      <c r="N23" s="23">
        <v>100</v>
      </c>
    </row>
    <row r="24" spans="1:14" ht="15" customHeight="1" x14ac:dyDescent="0.25">
      <c r="A24" s="1">
        <f t="shared" si="0"/>
        <v>22</v>
      </c>
      <c r="B24" s="8" t="s">
        <v>30</v>
      </c>
      <c r="C24" s="26">
        <f>SUM(C25:C31)</f>
        <v>15150000</v>
      </c>
      <c r="D24" s="6"/>
      <c r="E24" s="6"/>
      <c r="F24" s="12"/>
      <c r="G24" s="12">
        <f t="shared" si="3"/>
        <v>0</v>
      </c>
      <c r="H24" s="12"/>
      <c r="I24" s="3"/>
      <c r="J24" s="34">
        <f t="shared" si="1"/>
        <v>0</v>
      </c>
      <c r="K24" s="3"/>
      <c r="L24" s="23"/>
      <c r="M24" s="34">
        <f t="shared" si="2"/>
        <v>0</v>
      </c>
      <c r="N24" s="23"/>
    </row>
    <row r="25" spans="1:14" ht="15" customHeight="1" x14ac:dyDescent="0.25">
      <c r="A25" s="1">
        <f t="shared" si="0"/>
        <v>23</v>
      </c>
      <c r="B25" s="9" t="s">
        <v>31</v>
      </c>
      <c r="C25" s="25">
        <v>6500000</v>
      </c>
      <c r="D25" s="6"/>
      <c r="E25" s="6"/>
      <c r="F25" s="12"/>
      <c r="G25" s="12">
        <f t="shared" si="3"/>
        <v>0</v>
      </c>
      <c r="H25" s="12"/>
      <c r="I25" s="3">
        <v>6200000</v>
      </c>
      <c r="J25" s="34">
        <f t="shared" si="1"/>
        <v>6200000</v>
      </c>
      <c r="K25" s="3">
        <v>100</v>
      </c>
      <c r="L25" s="23"/>
      <c r="M25" s="34">
        <f t="shared" si="2"/>
        <v>6200000</v>
      </c>
      <c r="N25" s="23">
        <v>100</v>
      </c>
    </row>
    <row r="26" spans="1:14" ht="15" customHeight="1" x14ac:dyDescent="0.25">
      <c r="A26" s="1">
        <f t="shared" si="0"/>
        <v>24</v>
      </c>
      <c r="B26" s="9" t="s">
        <v>32</v>
      </c>
      <c r="C26" s="25">
        <v>2700000</v>
      </c>
      <c r="D26" s="6"/>
      <c r="E26" s="6"/>
      <c r="F26" s="12"/>
      <c r="G26" s="12">
        <f t="shared" si="3"/>
        <v>0</v>
      </c>
      <c r="H26" s="12"/>
      <c r="I26" s="3"/>
      <c r="J26" s="34">
        <f t="shared" si="1"/>
        <v>0</v>
      </c>
      <c r="K26" s="3"/>
      <c r="L26" s="23">
        <v>2700000</v>
      </c>
      <c r="M26" s="34">
        <f t="shared" si="2"/>
        <v>2700000</v>
      </c>
      <c r="N26" s="23">
        <v>100</v>
      </c>
    </row>
    <row r="27" spans="1:14" ht="15" customHeight="1" x14ac:dyDescent="0.25">
      <c r="A27" s="1">
        <f t="shared" si="0"/>
        <v>25</v>
      </c>
      <c r="B27" s="9" t="s">
        <v>33</v>
      </c>
      <c r="C27" s="25">
        <v>800000</v>
      </c>
      <c r="D27" s="6"/>
      <c r="E27" s="6"/>
      <c r="F27" s="12"/>
      <c r="G27" s="12">
        <f t="shared" si="3"/>
        <v>0</v>
      </c>
      <c r="H27" s="12"/>
      <c r="I27" s="3"/>
      <c r="J27" s="34">
        <f t="shared" si="1"/>
        <v>0</v>
      </c>
      <c r="K27" s="3"/>
      <c r="L27" s="23">
        <v>750000</v>
      </c>
      <c r="M27" s="34">
        <f t="shared" si="2"/>
        <v>750000</v>
      </c>
      <c r="N27" s="23">
        <v>100</v>
      </c>
    </row>
    <row r="28" spans="1:14" ht="15" customHeight="1" x14ac:dyDescent="0.25">
      <c r="A28" s="1">
        <f t="shared" si="0"/>
        <v>26</v>
      </c>
      <c r="B28" s="9" t="s">
        <v>34</v>
      </c>
      <c r="C28" s="25">
        <v>675000</v>
      </c>
      <c r="D28" s="6"/>
      <c r="E28" s="6"/>
      <c r="F28" s="12"/>
      <c r="G28" s="12">
        <f t="shared" si="3"/>
        <v>0</v>
      </c>
      <c r="H28" s="12"/>
      <c r="I28" s="3"/>
      <c r="J28" s="34">
        <f t="shared" si="1"/>
        <v>0</v>
      </c>
      <c r="K28" s="3"/>
      <c r="L28" s="23">
        <v>800000</v>
      </c>
      <c r="M28" s="34">
        <f t="shared" si="2"/>
        <v>800000</v>
      </c>
      <c r="N28" s="23">
        <v>100</v>
      </c>
    </row>
    <row r="29" spans="1:14" ht="15" customHeight="1" x14ac:dyDescent="0.25">
      <c r="A29" s="1">
        <f t="shared" si="0"/>
        <v>27</v>
      </c>
      <c r="B29" s="9" t="s">
        <v>35</v>
      </c>
      <c r="C29" s="25">
        <v>1275000</v>
      </c>
      <c r="D29" s="6"/>
      <c r="E29" s="6"/>
      <c r="F29" s="12"/>
      <c r="G29" s="12">
        <f t="shared" si="3"/>
        <v>0</v>
      </c>
      <c r="H29" s="12"/>
      <c r="I29" s="3"/>
      <c r="J29" s="34">
        <f t="shared" si="1"/>
        <v>0</v>
      </c>
      <c r="K29" s="3"/>
      <c r="L29" s="23">
        <v>1000000</v>
      </c>
      <c r="M29" s="34">
        <f t="shared" si="2"/>
        <v>1000000</v>
      </c>
      <c r="N29" s="23">
        <v>100</v>
      </c>
    </row>
    <row r="30" spans="1:14" ht="15" customHeight="1" x14ac:dyDescent="0.25">
      <c r="A30" s="1">
        <f t="shared" si="0"/>
        <v>28</v>
      </c>
      <c r="B30" s="9" t="s">
        <v>36</v>
      </c>
      <c r="C30" s="25">
        <v>900000</v>
      </c>
      <c r="D30" s="6"/>
      <c r="E30" s="6"/>
      <c r="F30" s="12"/>
      <c r="G30" s="12">
        <f t="shared" si="3"/>
        <v>0</v>
      </c>
      <c r="H30" s="12"/>
      <c r="I30" s="3"/>
      <c r="J30" s="34">
        <f t="shared" si="1"/>
        <v>0</v>
      </c>
      <c r="K30" s="3"/>
      <c r="L30" s="23">
        <v>1050000</v>
      </c>
      <c r="M30" s="34">
        <f t="shared" si="2"/>
        <v>1050000</v>
      </c>
      <c r="N30" s="23">
        <v>100</v>
      </c>
    </row>
    <row r="31" spans="1:14" ht="15" customHeight="1" x14ac:dyDescent="0.25">
      <c r="A31" s="1">
        <f t="shared" si="0"/>
        <v>29</v>
      </c>
      <c r="B31" s="9" t="s">
        <v>37</v>
      </c>
      <c r="C31" s="25">
        <v>2300000</v>
      </c>
      <c r="D31" s="6"/>
      <c r="E31" s="6"/>
      <c r="F31" s="12"/>
      <c r="G31" s="12">
        <f t="shared" si="3"/>
        <v>0</v>
      </c>
      <c r="H31" s="12"/>
      <c r="I31" s="3"/>
      <c r="J31" s="34">
        <f t="shared" si="1"/>
        <v>0</v>
      </c>
      <c r="K31" s="3"/>
      <c r="L31" s="23">
        <v>2550000</v>
      </c>
      <c r="M31" s="34">
        <f t="shared" si="2"/>
        <v>2550000</v>
      </c>
      <c r="N31" s="23">
        <v>100</v>
      </c>
    </row>
    <row r="32" spans="1:14" ht="15" customHeight="1" x14ac:dyDescent="0.25">
      <c r="A32" s="1">
        <f t="shared" si="0"/>
        <v>30</v>
      </c>
      <c r="B32" s="8" t="s">
        <v>38</v>
      </c>
      <c r="C32" s="26">
        <f>SUM(C33:C35)</f>
        <v>65600000</v>
      </c>
      <c r="D32" s="6"/>
      <c r="E32" s="6"/>
      <c r="F32" s="12"/>
      <c r="G32" s="12">
        <f t="shared" si="3"/>
        <v>0</v>
      </c>
      <c r="H32" s="12"/>
      <c r="I32" s="3"/>
      <c r="J32" s="34">
        <f t="shared" si="1"/>
        <v>0</v>
      </c>
      <c r="K32" s="3"/>
      <c r="L32" s="23"/>
      <c r="M32" s="34">
        <f t="shared" si="2"/>
        <v>0</v>
      </c>
      <c r="N32" s="23"/>
    </row>
    <row r="33" spans="1:14" ht="15" customHeight="1" x14ac:dyDescent="0.25">
      <c r="A33" s="1">
        <f t="shared" si="0"/>
        <v>31</v>
      </c>
      <c r="B33" s="9" t="s">
        <v>39</v>
      </c>
      <c r="C33" s="25">
        <v>55000000</v>
      </c>
      <c r="D33" s="6">
        <v>5000000</v>
      </c>
      <c r="E33" s="6">
        <v>15</v>
      </c>
      <c r="F33" s="12">
        <v>21000000</v>
      </c>
      <c r="G33" s="12">
        <f t="shared" si="3"/>
        <v>26000000</v>
      </c>
      <c r="H33" s="12">
        <v>45</v>
      </c>
      <c r="I33" s="3">
        <v>23000000</v>
      </c>
      <c r="J33" s="34">
        <f t="shared" si="1"/>
        <v>49000000</v>
      </c>
      <c r="K33" s="3">
        <v>85</v>
      </c>
      <c r="L33" s="23">
        <v>5100000</v>
      </c>
      <c r="M33" s="34">
        <f t="shared" si="2"/>
        <v>54100000</v>
      </c>
      <c r="N33" s="23">
        <v>100</v>
      </c>
    </row>
    <row r="34" spans="1:14" ht="15" customHeight="1" x14ac:dyDescent="0.25">
      <c r="A34" s="1">
        <f t="shared" si="0"/>
        <v>32</v>
      </c>
      <c r="B34" s="9" t="s">
        <v>40</v>
      </c>
      <c r="C34" s="25">
        <v>4850000</v>
      </c>
      <c r="D34" s="6"/>
      <c r="E34" s="6"/>
      <c r="F34" s="12">
        <v>2300000</v>
      </c>
      <c r="G34" s="12">
        <f t="shared" si="3"/>
        <v>2300000</v>
      </c>
      <c r="H34" s="12">
        <v>42</v>
      </c>
      <c r="I34" s="3">
        <v>2200000</v>
      </c>
      <c r="J34" s="34">
        <f t="shared" si="1"/>
        <v>4500000</v>
      </c>
      <c r="K34" s="3">
        <v>86</v>
      </c>
      <c r="L34" s="23">
        <v>750000</v>
      </c>
      <c r="M34" s="34">
        <f t="shared" si="2"/>
        <v>5250000</v>
      </c>
      <c r="N34" s="23">
        <v>100</v>
      </c>
    </row>
    <row r="35" spans="1:14" ht="15" customHeight="1" x14ac:dyDescent="0.25">
      <c r="A35" s="1">
        <f t="shared" si="0"/>
        <v>33</v>
      </c>
      <c r="B35" s="9" t="s">
        <v>41</v>
      </c>
      <c r="C35" s="25">
        <v>5750000</v>
      </c>
      <c r="D35" s="6"/>
      <c r="E35" s="6"/>
      <c r="F35" s="12">
        <v>2700000</v>
      </c>
      <c r="G35" s="12">
        <f t="shared" si="3"/>
        <v>2700000</v>
      </c>
      <c r="H35" s="12">
        <v>42</v>
      </c>
      <c r="I35" s="3">
        <v>2530000</v>
      </c>
      <c r="J35" s="34">
        <f t="shared" si="1"/>
        <v>5230000</v>
      </c>
      <c r="K35" s="3">
        <v>86</v>
      </c>
      <c r="L35" s="23">
        <v>600000</v>
      </c>
      <c r="M35" s="34">
        <f t="shared" si="2"/>
        <v>5830000</v>
      </c>
      <c r="N35" s="23">
        <v>100</v>
      </c>
    </row>
    <row r="36" spans="1:14" ht="15" customHeight="1" x14ac:dyDescent="0.25">
      <c r="A36" s="1">
        <f t="shared" si="0"/>
        <v>34</v>
      </c>
      <c r="B36" s="8" t="s">
        <v>42</v>
      </c>
      <c r="C36" s="26">
        <v>500000</v>
      </c>
      <c r="D36" s="6"/>
      <c r="E36" s="6"/>
      <c r="F36" s="12"/>
      <c r="G36" s="12">
        <f t="shared" si="3"/>
        <v>0</v>
      </c>
      <c r="H36" s="12"/>
      <c r="I36" s="3"/>
      <c r="J36" s="34">
        <f t="shared" si="1"/>
        <v>0</v>
      </c>
      <c r="K36" s="3"/>
      <c r="L36" s="23">
        <v>500000</v>
      </c>
      <c r="M36" s="34">
        <f t="shared" si="2"/>
        <v>500000</v>
      </c>
      <c r="N36" s="23">
        <v>100</v>
      </c>
    </row>
    <row r="37" spans="1:14" ht="15" customHeight="1" x14ac:dyDescent="0.25">
      <c r="A37" s="1">
        <f t="shared" si="0"/>
        <v>35</v>
      </c>
      <c r="B37" s="8" t="s">
        <v>43</v>
      </c>
      <c r="C37" s="26">
        <v>0</v>
      </c>
      <c r="D37" s="6"/>
      <c r="E37" s="6"/>
      <c r="F37" s="12"/>
      <c r="G37" s="12"/>
      <c r="H37" s="12"/>
      <c r="I37" s="3"/>
      <c r="J37" s="34"/>
      <c r="K37" s="3"/>
      <c r="L37" s="23">
        <v>0</v>
      </c>
      <c r="M37" s="34"/>
      <c r="N37" s="23">
        <v>100</v>
      </c>
    </row>
    <row r="38" spans="1:14" x14ac:dyDescent="0.25">
      <c r="A38" s="10" t="s">
        <v>8</v>
      </c>
      <c r="B38" s="10"/>
      <c r="C38" s="27">
        <f>+C3+C8+C24+C32+C36+C37</f>
        <v>141175000</v>
      </c>
      <c r="D38" s="7">
        <f>SUM(D3:D37)</f>
        <v>38800000</v>
      </c>
      <c r="E38" s="7"/>
      <c r="F38" s="13">
        <f>SUM(F3:F37)</f>
        <v>49490000</v>
      </c>
      <c r="G38" s="13">
        <f>SUM(G3:G37)</f>
        <v>88290000</v>
      </c>
      <c r="H38" s="13"/>
      <c r="I38" s="4">
        <f>SUM(I3:I37)</f>
        <v>37240000</v>
      </c>
      <c r="J38" s="35">
        <f>SUM(J3:J37)</f>
        <v>125530000</v>
      </c>
      <c r="K38" s="4"/>
      <c r="L38" s="24">
        <f>SUM(L3:L37)</f>
        <v>15800000</v>
      </c>
      <c r="M38" s="35">
        <f>SUM(M3:M37)</f>
        <v>141330000</v>
      </c>
      <c r="N38" s="24"/>
    </row>
    <row r="39" spans="1:14" x14ac:dyDescent="0.25">
      <c r="D39" s="6"/>
      <c r="E39" s="6"/>
      <c r="F39" s="12"/>
      <c r="G39" s="12"/>
      <c r="H39" s="12"/>
      <c r="I39" s="3"/>
      <c r="J39" s="34"/>
      <c r="K39" s="3"/>
      <c r="L39" s="23"/>
      <c r="M39" s="34"/>
    </row>
  </sheetData>
  <pageMargins left="0.7" right="0.7" top="0.75" bottom="0.75" header="0.3" footer="0.3"/>
  <pageSetup orientation="portrait" r:id="rId1"/>
  <ignoredErrors>
    <ignoredError sqref="C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9F7BC-2874-4FA0-961E-20F57C74FDF7}">
  <dimension ref="A1:G7"/>
  <sheetViews>
    <sheetView workbookViewId="0">
      <selection activeCell="I4" sqref="I4"/>
    </sheetView>
  </sheetViews>
  <sheetFormatPr baseColWidth="10" defaultRowHeight="15" x14ac:dyDescent="0.25"/>
  <cols>
    <col min="3" max="3" width="16.42578125" bestFit="1" customWidth="1"/>
    <col min="4" max="4" width="13.5703125" bestFit="1" customWidth="1"/>
  </cols>
  <sheetData>
    <row r="1" spans="1:7" x14ac:dyDescent="0.25">
      <c r="A1" s="38" t="s">
        <v>52</v>
      </c>
    </row>
    <row r="3" spans="1:7" x14ac:dyDescent="0.25">
      <c r="A3" s="39" t="s">
        <v>55</v>
      </c>
      <c r="B3" s="39" t="s">
        <v>53</v>
      </c>
      <c r="C3" s="39" t="s">
        <v>54</v>
      </c>
      <c r="D3" s="39" t="s">
        <v>56</v>
      </c>
      <c r="E3" s="39" t="s">
        <v>57</v>
      </c>
      <c r="F3" s="39" t="s">
        <v>58</v>
      </c>
      <c r="G3" s="39" t="s">
        <v>59</v>
      </c>
    </row>
    <row r="4" spans="1:7" x14ac:dyDescent="0.25">
      <c r="A4" s="1">
        <v>1</v>
      </c>
      <c r="B4" s="40">
        <v>43831</v>
      </c>
      <c r="C4" s="37">
        <v>38800000</v>
      </c>
      <c r="D4" s="36">
        <v>0.23</v>
      </c>
      <c r="E4" s="1">
        <v>1.08</v>
      </c>
      <c r="F4" s="1">
        <v>0.98</v>
      </c>
      <c r="G4" s="1">
        <v>0.97</v>
      </c>
    </row>
    <row r="5" spans="1:7" x14ac:dyDescent="0.25">
      <c r="A5" s="1">
        <v>2</v>
      </c>
      <c r="B5" s="40">
        <v>43889</v>
      </c>
      <c r="C5" s="37">
        <v>88290000</v>
      </c>
      <c r="D5" s="36">
        <v>0.56000000000000005</v>
      </c>
      <c r="E5" s="1">
        <v>0.97</v>
      </c>
      <c r="F5" s="1">
        <v>0.95</v>
      </c>
      <c r="G5" s="1">
        <v>1.05</v>
      </c>
    </row>
    <row r="6" spans="1:7" x14ac:dyDescent="0.25">
      <c r="A6" s="1">
        <v>3</v>
      </c>
      <c r="B6" s="40">
        <v>43920</v>
      </c>
      <c r="C6" s="37">
        <v>125530000</v>
      </c>
      <c r="D6" s="36">
        <v>0.84</v>
      </c>
      <c r="E6" s="1">
        <v>0.96</v>
      </c>
      <c r="F6" s="1">
        <v>0.97</v>
      </c>
      <c r="G6" s="1">
        <v>1.34</v>
      </c>
    </row>
    <row r="7" spans="1:7" x14ac:dyDescent="0.25">
      <c r="A7" s="1">
        <v>4</v>
      </c>
      <c r="B7" s="40">
        <v>43951</v>
      </c>
      <c r="C7" s="37">
        <v>141330000</v>
      </c>
      <c r="D7" s="36">
        <v>1</v>
      </c>
      <c r="E7" s="1">
        <v>1</v>
      </c>
      <c r="F7" s="1">
        <v>1</v>
      </c>
      <c r="G7" s="1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 costos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Mata</dc:creator>
  <cp:lastModifiedBy>Alvaro Mata</cp:lastModifiedBy>
  <dcterms:created xsi:type="dcterms:W3CDTF">2020-12-06T14:41:33Z</dcterms:created>
  <dcterms:modified xsi:type="dcterms:W3CDTF">2025-01-17T17:11:42Z</dcterms:modified>
</cp:coreProperties>
</file>